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envmsppwfe03\Share\Budget XLS\2021\Time series\"/>
    </mc:Choice>
  </mc:AlternateContent>
  <bookViews>
    <workbookView xWindow="0" yWindow="0" windowWidth="31800" windowHeight="9708"/>
  </bookViews>
  <sheets>
    <sheet name="Table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/>
  <c r="C15" i="1"/>
  <c r="C8" i="1"/>
  <c r="B8" i="1"/>
  <c r="B15" i="1"/>
  <c r="D38" i="1"/>
  <c r="C38" i="1"/>
  <c r="B38" i="1"/>
  <c r="D40" i="1"/>
  <c r="C40" i="1"/>
  <c r="B40" i="1"/>
  <c r="D39" i="1"/>
  <c r="C39" i="1"/>
  <c r="B39" i="1"/>
</calcChain>
</file>

<file path=xl/comments1.xml><?xml version="1.0" encoding="utf-8"?>
<comments xmlns="http://schemas.openxmlformats.org/spreadsheetml/2006/main">
  <authors>
    <author>Rensie Hurn</author>
  </authors>
  <commentList>
    <comment ref="B45" authorId="0" shapeId="0">
      <text>
        <r>
          <rPr>
            <b/>
            <sz val="8"/>
            <color indexed="81"/>
            <rFont val="Arial Narrow"/>
            <family val="2"/>
          </rPr>
          <t>Rensie Hurn:</t>
        </r>
        <r>
          <rPr>
            <sz val="8"/>
            <color indexed="81"/>
            <rFont val="Arial Narrow"/>
            <family val="2"/>
          </rPr>
          <t xml:space="preserve">
Standing appropriation amounts are added to Administrative services (National Treasury) and Payments for financial assets</t>
        </r>
      </text>
    </comment>
  </commentList>
</comments>
</file>

<file path=xl/sharedStrings.xml><?xml version="1.0" encoding="utf-8"?>
<sst xmlns="http://schemas.openxmlformats.org/spreadsheetml/2006/main" count="63" uniqueCount="62">
  <si>
    <t>Administrative services</t>
  </si>
  <si>
    <t>Economic services</t>
  </si>
  <si>
    <t>Social services</t>
  </si>
  <si>
    <t>Protection services</t>
  </si>
  <si>
    <t>Urban development and infrastructure</t>
  </si>
  <si>
    <t>Provincial equitable share</t>
  </si>
  <si>
    <t>Debt-service costs</t>
  </si>
  <si>
    <t>Current payments</t>
  </si>
  <si>
    <t>Compensation of employees</t>
  </si>
  <si>
    <t>Goods and services</t>
  </si>
  <si>
    <t>Interest and rent on land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</si>
  <si>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</si>
  <si>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</si>
  <si>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</si>
  <si>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</si>
  <si>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</si>
  <si>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</si>
  <si>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</si>
  <si>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</si>
  <si>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</si>
  <si>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</si>
  <si>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</si>
  <si>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</si>
  <si>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</si>
  <si>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</si>
  <si>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</si>
  <si>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</si>
  <si>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</si>
  <si>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2000/01</t>
  </si>
  <si>
    <t>R million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</si>
  <si>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</si>
  <si>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</si>
  <si>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</si>
  <si>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</si>
  <si>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</si>
  <si>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</si>
  <si>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</si>
  <si>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</si>
  <si>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</si>
  <si>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</si>
  <si>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</si>
  <si>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</si>
  <si>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</si>
  <si>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</si>
  <si>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</si>
  <si>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</si>
  <si>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2001/02</t>
  </si>
  <si>
    <t>2018/19</t>
  </si>
  <si>
    <t>2019/20</t>
  </si>
  <si>
    <t>2020/21</t>
  </si>
  <si>
    <t>2021/22</t>
  </si>
  <si>
    <t>2022/23</t>
  </si>
  <si>
    <t>Actual outcome</t>
  </si>
  <si>
    <t>Medium-term estimates</t>
  </si>
  <si>
    <t>Total</t>
  </si>
  <si>
    <t>Revised estimate</t>
  </si>
  <si>
    <t>Economic classification</t>
  </si>
  <si>
    <t xml:space="preserve"> Total</t>
  </si>
  <si>
    <t>Standing appropriations</t>
  </si>
  <si>
    <t>1.  The reconfiguration of departments' data is reflected by cluster and economic classification.</t>
  </si>
  <si>
    <r>
      <t>Expenditure by cluster and economic classification: National Departments: 2000/01 to 2022/23</t>
    </r>
    <r>
      <rPr>
        <b/>
        <vertAlign val="superscript"/>
        <sz val="10"/>
        <rFont val="Arial Narrow"/>
        <family val="2"/>
      </rPr>
      <t>1</t>
    </r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</si>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</sst>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_);\(#,##0.0\)"/>
    <numFmt numFmtId="165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vertAlign val="superscript"/>
      <sz val="10"/>
      <name val="Arial Narrow"/>
      <family val="2"/>
    </font>
    <font>
      <i/>
      <sz val="8"/>
      <name val="Arial Narrow"/>
      <family val="2"/>
    </font>
    <font>
      <b/>
      <sz val="8"/>
      <color indexed="81"/>
      <name val="Arial Narrow"/>
      <family val="2"/>
    </font>
    <font>
      <sz val="8"/>
      <color indexed="8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45">
    <xf numFmtId="0" fontId="0" fillId="0" borderId="0" xfId="0"/>
    <xf numFmtId="0" fontId="3" fillId="0" borderId="1" xfId="2" applyNumberFormat="1" applyFont="1" applyFill="1" applyBorder="1" applyAlignment="1" applyProtection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5" fillId="0" borderId="0" xfId="0" applyNumberFormat="1" applyFont="1" applyFill="1"/>
    <xf numFmtId="3" fontId="5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 indent="1"/>
    </xf>
    <xf numFmtId="0" fontId="3" fillId="0" borderId="4" xfId="2" applyNumberFormat="1" applyFont="1" applyFill="1" applyBorder="1" applyAlignment="1" applyProtection="1"/>
    <xf numFmtId="3" fontId="6" fillId="0" borderId="3" xfId="0" applyNumberFormat="1" applyFont="1" applyFill="1" applyBorder="1" applyAlignment="1">
      <alignment horizontal="left"/>
    </xf>
    <xf numFmtId="3" fontId="6" fillId="0" borderId="0" xfId="0" applyNumberFormat="1" applyFont="1" applyFill="1"/>
    <xf numFmtId="165" fontId="0" fillId="0" borderId="0" xfId="1" applyNumberFormat="1" applyFont="1" applyFill="1"/>
    <xf numFmtId="165" fontId="4" fillId="0" borderId="0" xfId="1" quotePrefix="1" applyNumberFormat="1" applyFont="1" applyFill="1" applyBorder="1" applyAlignment="1" applyProtection="1">
      <alignment horizontal="right"/>
    </xf>
    <xf numFmtId="165" fontId="5" fillId="0" borderId="1" xfId="1" applyNumberFormat="1" applyFont="1" applyFill="1" applyBorder="1"/>
    <xf numFmtId="165" fontId="6" fillId="0" borderId="1" xfId="1" applyNumberFormat="1" applyFont="1" applyFill="1" applyBorder="1" applyAlignment="1">
      <alignment horizontal="right"/>
    </xf>
    <xf numFmtId="165" fontId="5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6" xfId="1" applyNumberFormat="1" applyFont="1" applyFill="1" applyBorder="1"/>
    <xf numFmtId="165" fontId="0" fillId="0" borderId="7" xfId="1" applyNumberFormat="1" applyFont="1" applyFill="1" applyBorder="1"/>
    <xf numFmtId="165" fontId="4" fillId="0" borderId="9" xfId="1" quotePrefix="1" applyNumberFormat="1" applyFont="1" applyFill="1" applyBorder="1" applyAlignment="1" applyProtection="1">
      <alignment horizontal="right"/>
    </xf>
    <xf numFmtId="165" fontId="4" fillId="0" borderId="10" xfId="1" quotePrefix="1" applyNumberFormat="1" applyFont="1" applyFill="1" applyBorder="1" applyAlignment="1" applyProtection="1">
      <alignment horizontal="right"/>
    </xf>
    <xf numFmtId="165" fontId="5" fillId="0" borderId="6" xfId="1" applyNumberFormat="1" applyFont="1" applyFill="1" applyBorder="1"/>
    <xf numFmtId="165" fontId="5" fillId="0" borderId="7" xfId="1" applyNumberFormat="1" applyFont="1" applyFill="1" applyBorder="1"/>
    <xf numFmtId="165" fontId="5" fillId="0" borderId="8" xfId="1" applyNumberFormat="1" applyFont="1" applyFill="1" applyBorder="1"/>
    <xf numFmtId="165" fontId="5" fillId="0" borderId="2" xfId="1" applyNumberFormat="1" applyFont="1" applyFill="1" applyBorder="1"/>
    <xf numFmtId="165" fontId="6" fillId="0" borderId="11" xfId="1" applyNumberFormat="1" applyFont="1" applyFill="1" applyBorder="1"/>
    <xf numFmtId="165" fontId="6" fillId="0" borderId="5" xfId="1" applyNumberFormat="1" applyFont="1" applyFill="1" applyBorder="1"/>
    <xf numFmtId="165" fontId="4" fillId="0" borderId="6" xfId="1" quotePrefix="1" applyNumberFormat="1" applyFont="1" applyFill="1" applyBorder="1" applyAlignment="1" applyProtection="1">
      <alignment horizontal="right"/>
    </xf>
    <xf numFmtId="165" fontId="4" fillId="0" borderId="8" xfId="1" quotePrefix="1" applyNumberFormat="1" applyFont="1" applyFill="1" applyBorder="1" applyAlignment="1">
      <alignment horizontal="center"/>
    </xf>
    <xf numFmtId="165" fontId="4" fillId="0" borderId="9" xfId="1" quotePrefix="1" applyNumberFormat="1" applyFont="1" applyFill="1" applyBorder="1" applyAlignment="1">
      <alignment horizontal="center"/>
    </xf>
    <xf numFmtId="3" fontId="5" fillId="0" borderId="12" xfId="0" applyNumberFormat="1" applyFont="1" applyFill="1" applyBorder="1"/>
    <xf numFmtId="0" fontId="4" fillId="0" borderId="13" xfId="0" applyNumberFormat="1" applyFont="1" applyFill="1" applyBorder="1" applyAlignment="1" applyProtection="1">
      <alignment horizontal="left"/>
    </xf>
    <xf numFmtId="165" fontId="6" fillId="0" borderId="8" xfId="1" applyNumberFormat="1" applyFont="1" applyFill="1" applyBorder="1"/>
    <xf numFmtId="165" fontId="6" fillId="0" borderId="2" xfId="1" applyNumberFormat="1" applyFont="1" applyFill="1" applyBorder="1"/>
    <xf numFmtId="0" fontId="9" fillId="0" borderId="0" xfId="0" quotePrefix="1" applyNumberFormat="1" applyFont="1" applyFill="1" applyBorder="1" applyAlignment="1" applyProtection="1">
      <alignment vertical="top"/>
    </xf>
    <xf numFmtId="164" fontId="7" fillId="0" borderId="8" xfId="2" applyFont="1" applyBorder="1" applyAlignment="1" applyProtection="1">
      <alignment horizontal="center" vertical="center"/>
    </xf>
    <xf numFmtId="164" fontId="7" fillId="0" borderId="2" xfId="2" applyFont="1" applyBorder="1" applyAlignment="1" applyProtection="1">
      <alignment horizontal="center" vertical="center"/>
    </xf>
    <xf numFmtId="165" fontId="7" fillId="0" borderId="0" xfId="1" applyNumberFormat="1" applyFont="1" applyFill="1" applyBorder="1" applyAlignment="1" applyProtection="1">
      <alignment horizontal="centerContinuous"/>
    </xf>
    <xf numFmtId="3" fontId="5" fillId="0" borderId="0" xfId="0" applyNumberFormat="1" applyFont="1" applyFill="1" applyAlignment="1">
      <alignment horizontal="centerContinuous"/>
    </xf>
    <xf numFmtId="165" fontId="4" fillId="0" borderId="0" xfId="1" quotePrefix="1" applyNumberFormat="1" applyFont="1" applyFill="1" applyBorder="1" applyAlignment="1" applyProtection="1">
      <alignment horizontal="centerContinuous"/>
    </xf>
    <xf numFmtId="3" fontId="12" fillId="0" borderId="0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left" indent="1"/>
    </xf>
    <xf numFmtId="3" fontId="12" fillId="0" borderId="0" xfId="0" applyNumberFormat="1" applyFont="1" applyBorder="1"/>
    <xf numFmtId="3" fontId="0" fillId="0" borderId="0" xfId="0" applyNumberFormat="1" applyFont="1" applyBorder="1"/>
    <xf numFmtId="165" fontId="5" fillId="0" borderId="0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Budget 199899 master tab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46"/>
  <sheetViews>
    <sheetView tabSelected="1" zoomScaleNormal="10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.109375" defaultRowHeight="14.4" x14ac:dyDescent="0.3"/>
  <cols>
    <col min="1" max="1" width="29.77734375" style="2" customWidth="1"/>
    <col min="2" max="4" width="9.77734375" style="11" customWidth="1"/>
    <col min="5" max="21" width="9.77734375" style="16" customWidth="1"/>
    <col min="22" max="22" width="11.109375" style="16" customWidth="1"/>
    <col min="23" max="25" width="9.77734375" style="16" customWidth="1"/>
    <col min="26" max="16384" width="9.109375" style="2"/>
  </cols>
  <sheetData>
    <row r="1" spans="1:27" ht="15.6" x14ac:dyDescent="0.3">
      <c r="A1" s="1" t="s">
        <v>60</v>
      </c>
      <c r="I1" s="15"/>
    </row>
    <row r="2" spans="1:27" ht="10.199999999999999" customHeight="1" x14ac:dyDescent="0.3">
      <c r="A2" s="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  <c r="Y2" s="18"/>
    </row>
    <row r="3" spans="1:27" s="4" customFormat="1" ht="10.199999999999999" x14ac:dyDescent="0.2">
      <c r="A3" s="5"/>
      <c r="B3" s="35" t="s">
        <v>28</v>
      </c>
      <c r="C3" s="35" t="s">
        <v>46</v>
      </c>
      <c r="D3" s="35" t="s">
        <v>30</v>
      </c>
      <c r="E3" s="35" t="s">
        <v>31</v>
      </c>
      <c r="F3" s="35" t="s">
        <v>32</v>
      </c>
      <c r="G3" s="35" t="s">
        <v>33</v>
      </c>
      <c r="H3" s="35" t="s">
        <v>34</v>
      </c>
      <c r="I3" s="35" t="s">
        <v>35</v>
      </c>
      <c r="J3" s="35" t="s">
        <v>36</v>
      </c>
      <c r="K3" s="35" t="s">
        <v>37</v>
      </c>
      <c r="L3" s="35" t="s">
        <v>38</v>
      </c>
      <c r="M3" s="35" t="s">
        <v>39</v>
      </c>
      <c r="N3" s="35" t="s">
        <v>40</v>
      </c>
      <c r="O3" s="35" t="s">
        <v>41</v>
      </c>
      <c r="P3" s="35" t="s">
        <v>42</v>
      </c>
      <c r="Q3" s="35" t="s">
        <v>43</v>
      </c>
      <c r="R3" s="35" t="s">
        <v>44</v>
      </c>
      <c r="S3" s="35" t="s">
        <v>45</v>
      </c>
      <c r="T3" s="35" t="s">
        <v>47</v>
      </c>
      <c r="U3" s="35" t="s">
        <v>48</v>
      </c>
      <c r="V3" s="35" t="s">
        <v>49</v>
      </c>
      <c r="W3" s="35" t="s">
        <v>50</v>
      </c>
      <c r="X3" s="36" t="s">
        <v>51</v>
      </c>
      <c r="Y3" s="36" t="s">
        <v>61</v>
      </c>
    </row>
    <row r="4" spans="1:27" s="4" customFormat="1" ht="10.199999999999999" x14ac:dyDescent="0.2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  <c r="Y4" s="20"/>
    </row>
    <row r="5" spans="1:27" s="4" customFormat="1" ht="10.199999999999999" x14ac:dyDescent="0.2">
      <c r="A5" s="3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27"/>
      <c r="W5" s="12"/>
      <c r="X5" s="12"/>
      <c r="Y5" s="12"/>
    </row>
    <row r="6" spans="1:27" s="4" customFormat="1" ht="10.199999999999999" x14ac:dyDescent="0.2">
      <c r="A6" s="30"/>
      <c r="B6" s="39" t="s">
        <v>52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28" t="s">
        <v>55</v>
      </c>
      <c r="W6" s="37" t="s">
        <v>53</v>
      </c>
      <c r="X6" s="37"/>
      <c r="Y6" s="38"/>
    </row>
    <row r="7" spans="1:27" s="4" customFormat="1" ht="10.199999999999999" x14ac:dyDescent="0.2">
      <c r="A7" s="31" t="s">
        <v>29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29"/>
      <c r="W7" s="14"/>
      <c r="X7" s="14"/>
      <c r="Y7" s="14"/>
    </row>
    <row r="8" spans="1:27" s="4" customFormat="1" ht="10.199999999999999" x14ac:dyDescent="0.2">
      <c r="A8" s="5" t="s">
        <v>0</v>
      </c>
      <c r="B8" s="21">
        <f>14274.809+39.21</f>
        <v>14314.018999999998</v>
      </c>
      <c r="C8" s="21">
        <f>16713.794+294.004</f>
        <v>17007.798000000003</v>
      </c>
      <c r="D8" s="21">
        <f>16796.002141+30.021</f>
        <v>16826.023141000001</v>
      </c>
      <c r="E8" s="21">
        <v>19891.647209999999</v>
      </c>
      <c r="F8" s="21">
        <v>21947.143481999999</v>
      </c>
      <c r="G8" s="21">
        <v>23557.462</v>
      </c>
      <c r="H8" s="21">
        <v>27866.664000000001</v>
      </c>
      <c r="I8" s="21">
        <v>27072.123</v>
      </c>
      <c r="J8" s="21">
        <v>42171.892999999996</v>
      </c>
      <c r="K8" s="21">
        <v>81083.229000000007</v>
      </c>
      <c r="L8" s="21">
        <v>69489.376999999993</v>
      </c>
      <c r="M8" s="21">
        <v>54834.915000000001</v>
      </c>
      <c r="N8" s="21">
        <v>55595.745000000003</v>
      </c>
      <c r="O8" s="21">
        <v>59552.413999999997</v>
      </c>
      <c r="P8" s="21">
        <v>63314.875999999997</v>
      </c>
      <c r="Q8" s="21">
        <v>66770.231</v>
      </c>
      <c r="R8" s="21">
        <v>69446.089000000007</v>
      </c>
      <c r="S8" s="23">
        <v>80360.535000000003</v>
      </c>
      <c r="T8" s="23">
        <v>71263.002999999997</v>
      </c>
      <c r="U8" s="23">
        <v>74980.661999999997</v>
      </c>
      <c r="V8" s="23">
        <v>79610.524000000005</v>
      </c>
      <c r="W8" s="23">
        <v>89201.386000000115</v>
      </c>
      <c r="X8" s="23">
        <v>79328.188999999824</v>
      </c>
      <c r="Y8" s="24">
        <v>79786.698999999964</v>
      </c>
    </row>
    <row r="9" spans="1:27" s="4" customFormat="1" ht="10.199999999999999" x14ac:dyDescent="0.2">
      <c r="A9" s="5" t="s">
        <v>1</v>
      </c>
      <c r="B9" s="23">
        <v>5017.415</v>
      </c>
      <c r="C9" s="23">
        <v>5825.1530000000002</v>
      </c>
      <c r="D9" s="23">
        <v>6839.0226339999999</v>
      </c>
      <c r="E9" s="23">
        <v>8111.0773909999998</v>
      </c>
      <c r="F9" s="23">
        <v>9924.130498999999</v>
      </c>
      <c r="G9" s="23">
        <v>14328.608</v>
      </c>
      <c r="H9" s="23">
        <v>17460.861000000001</v>
      </c>
      <c r="I9" s="23">
        <v>25500.944262619632</v>
      </c>
      <c r="J9" s="23">
        <v>25902.696209139118</v>
      </c>
      <c r="K9" s="23">
        <v>28125.633000000002</v>
      </c>
      <c r="L9" s="23">
        <v>26185.78</v>
      </c>
      <c r="M9" s="23">
        <v>30425.423999999999</v>
      </c>
      <c r="N9" s="23">
        <v>36344.93</v>
      </c>
      <c r="O9" s="23">
        <v>38868.919000000002</v>
      </c>
      <c r="P9" s="23">
        <v>40422.588000000003</v>
      </c>
      <c r="Q9" s="23">
        <v>65385.322999999997</v>
      </c>
      <c r="R9" s="23">
        <v>44746.894</v>
      </c>
      <c r="S9" s="23">
        <v>44599.942999999999</v>
      </c>
      <c r="T9" s="23">
        <v>53183.502999999997</v>
      </c>
      <c r="U9" s="23">
        <v>106056.4023164</v>
      </c>
      <c r="V9" s="23">
        <v>120682.306</v>
      </c>
      <c r="W9" s="23">
        <v>85566.869000000006</v>
      </c>
      <c r="X9" s="23">
        <v>52277.258000000002</v>
      </c>
      <c r="Y9" s="24">
        <v>51038.932000000001</v>
      </c>
    </row>
    <row r="10" spans="1:27" s="4" customFormat="1" ht="10.199999999999999" x14ac:dyDescent="0.2">
      <c r="A10" s="5" t="s">
        <v>2</v>
      </c>
      <c r="B10" s="23">
        <v>16800.452000000001</v>
      </c>
      <c r="C10" s="23">
        <v>21650.062999999998</v>
      </c>
      <c r="D10" s="23">
        <v>52064.017976999996</v>
      </c>
      <c r="E10" s="23">
        <v>63646.843661999999</v>
      </c>
      <c r="F10" s="23">
        <v>74846.713307999991</v>
      </c>
      <c r="G10" s="23">
        <v>85178.837</v>
      </c>
      <c r="H10" s="23">
        <v>97815.781000000003</v>
      </c>
      <c r="I10" s="23">
        <v>115970.90399999999</v>
      </c>
      <c r="J10" s="23">
        <v>133462.07999999999</v>
      </c>
      <c r="K10" s="23">
        <v>147708.60800000001</v>
      </c>
      <c r="L10" s="23">
        <v>162797.899</v>
      </c>
      <c r="M10" s="23">
        <v>188137.65400000001</v>
      </c>
      <c r="N10" s="23">
        <v>205405.50200000001</v>
      </c>
      <c r="O10" s="23">
        <v>219246.46</v>
      </c>
      <c r="P10" s="23">
        <v>240879.264</v>
      </c>
      <c r="Q10" s="23">
        <v>257829.06899999999</v>
      </c>
      <c r="R10" s="23">
        <v>279994.90399999998</v>
      </c>
      <c r="S10" s="23">
        <v>301991.7</v>
      </c>
      <c r="T10" s="23">
        <v>342042.83899999998</v>
      </c>
      <c r="U10" s="23">
        <v>390815.42</v>
      </c>
      <c r="V10" s="23">
        <v>428920.11700000003</v>
      </c>
      <c r="W10" s="23">
        <v>420348.3299999999</v>
      </c>
      <c r="X10" s="23">
        <v>435362.77399999992</v>
      </c>
      <c r="Y10" s="24">
        <v>436803.27900000004</v>
      </c>
      <c r="AA10" s="23">
        <v>1000</v>
      </c>
    </row>
    <row r="11" spans="1:27" s="4" customFormat="1" ht="10.199999999999999" x14ac:dyDescent="0.2">
      <c r="A11" s="5" t="s">
        <v>3</v>
      </c>
      <c r="B11" s="23">
        <v>37917.247000000003</v>
      </c>
      <c r="C11" s="23">
        <v>44224.425999999999</v>
      </c>
      <c r="D11" s="23">
        <v>52079.891517000004</v>
      </c>
      <c r="E11" s="23">
        <v>56054.684362</v>
      </c>
      <c r="F11" s="23">
        <v>59991.007591000001</v>
      </c>
      <c r="G11" s="23">
        <v>68750.683000000005</v>
      </c>
      <c r="H11" s="23">
        <v>72722.019</v>
      </c>
      <c r="I11" s="23">
        <v>81287.8</v>
      </c>
      <c r="J11" s="23">
        <v>92204.001999999993</v>
      </c>
      <c r="K11" s="23">
        <v>104115.893</v>
      </c>
      <c r="L11" s="23">
        <v>111296.42200000001</v>
      </c>
      <c r="M11" s="23">
        <v>122202.383</v>
      </c>
      <c r="N11" s="23">
        <v>133311.769</v>
      </c>
      <c r="O11" s="23">
        <v>144108.97700000001</v>
      </c>
      <c r="P11" s="23">
        <v>152504.05900000001</v>
      </c>
      <c r="Q11" s="23">
        <v>160964.092</v>
      </c>
      <c r="R11" s="23">
        <v>169532.78</v>
      </c>
      <c r="S11" s="23">
        <v>179104.54199999999</v>
      </c>
      <c r="T11" s="23">
        <v>184262.728</v>
      </c>
      <c r="U11" s="23">
        <v>194770.86300000001</v>
      </c>
      <c r="V11" s="23">
        <v>202846.00599999999</v>
      </c>
      <c r="W11" s="23">
        <v>192870.55900000007</v>
      </c>
      <c r="X11" s="23">
        <v>194447.995</v>
      </c>
      <c r="Y11" s="24">
        <v>195317.541</v>
      </c>
    </row>
    <row r="12" spans="1:27" s="4" customFormat="1" ht="10.199999999999999" x14ac:dyDescent="0.2">
      <c r="A12" s="5" t="s">
        <v>4</v>
      </c>
      <c r="B12" s="23">
        <v>15166.155000000001</v>
      </c>
      <c r="C12" s="23">
        <v>19156.023000000001</v>
      </c>
      <c r="D12" s="23">
        <v>23012.006508999999</v>
      </c>
      <c r="E12" s="23">
        <v>27153.632612999998</v>
      </c>
      <c r="F12" s="23">
        <v>32014.662252000002</v>
      </c>
      <c r="G12" s="23">
        <v>38664.775999999998</v>
      </c>
      <c r="H12" s="23">
        <v>52889.366000000002</v>
      </c>
      <c r="I12" s="23">
        <v>67680.906000000003</v>
      </c>
      <c r="J12" s="23">
        <v>86023.331999999995</v>
      </c>
      <c r="K12" s="23">
        <v>92143.358999999997</v>
      </c>
      <c r="L12" s="23">
        <v>104843.356</v>
      </c>
      <c r="M12" s="23">
        <v>128223.52899999999</v>
      </c>
      <c r="N12" s="23">
        <v>135975.78899999999</v>
      </c>
      <c r="O12" s="23">
        <v>148301.80799999999</v>
      </c>
      <c r="P12" s="23">
        <v>160059.11799999999</v>
      </c>
      <c r="Q12" s="23">
        <v>178378.579</v>
      </c>
      <c r="R12" s="23">
        <v>184474.15599999999</v>
      </c>
      <c r="S12" s="23">
        <v>194907.497</v>
      </c>
      <c r="T12" s="23">
        <v>203717.522</v>
      </c>
      <c r="U12" s="23">
        <v>213976.402</v>
      </c>
      <c r="V12" s="23">
        <v>218546.54</v>
      </c>
      <c r="W12" s="23">
        <v>229192.31300000008</v>
      </c>
      <c r="X12" s="23">
        <v>240223.15600000008</v>
      </c>
      <c r="Y12" s="24">
        <v>245985.18199999997</v>
      </c>
    </row>
    <row r="13" spans="1:27" s="4" customFormat="1" ht="10.199999999999999" x14ac:dyDescent="0.2">
      <c r="A13" s="5" t="s">
        <v>5</v>
      </c>
      <c r="B13" s="23">
        <v>98397.841</v>
      </c>
      <c r="C13" s="23">
        <v>107460.337</v>
      </c>
      <c r="D13" s="23">
        <v>93895.282999999996</v>
      </c>
      <c r="E13" s="23">
        <v>107538.36199999999</v>
      </c>
      <c r="F13" s="23">
        <v>120884.50199999999</v>
      </c>
      <c r="G13" s="23">
        <v>135291.63200000001</v>
      </c>
      <c r="H13" s="23">
        <v>149245.62</v>
      </c>
      <c r="I13" s="23">
        <v>171053.71</v>
      </c>
      <c r="J13" s="23">
        <v>201795.64799999999</v>
      </c>
      <c r="K13" s="23">
        <v>236890.82699999999</v>
      </c>
      <c r="L13" s="23">
        <v>265139.44799999997</v>
      </c>
      <c r="M13" s="23">
        <v>289627.57400000002</v>
      </c>
      <c r="N13" s="23">
        <v>310740.70400000003</v>
      </c>
      <c r="O13" s="23">
        <v>336495.34499999997</v>
      </c>
      <c r="P13" s="23">
        <v>359921.783</v>
      </c>
      <c r="Q13" s="23">
        <v>386500.00900000002</v>
      </c>
      <c r="R13" s="23">
        <v>410698.58500000002</v>
      </c>
      <c r="S13" s="23">
        <v>441331.12199999997</v>
      </c>
      <c r="T13" s="23">
        <v>470286.51</v>
      </c>
      <c r="U13" s="23">
        <v>505553.75300000003</v>
      </c>
      <c r="V13" s="23">
        <v>520717.02100000001</v>
      </c>
      <c r="W13" s="23">
        <v>523686.35100000002</v>
      </c>
      <c r="X13" s="23">
        <v>524088.02399999998</v>
      </c>
      <c r="Y13" s="24">
        <v>525303.74699999997</v>
      </c>
    </row>
    <row r="14" spans="1:27" s="4" customFormat="1" ht="10.199999999999999" x14ac:dyDescent="0.2">
      <c r="A14" s="5" t="s">
        <v>6</v>
      </c>
      <c r="B14" s="23">
        <v>46320.881000000001</v>
      </c>
      <c r="C14" s="23">
        <v>47580.748</v>
      </c>
      <c r="D14" s="23">
        <v>46807.724000000002</v>
      </c>
      <c r="E14" s="23">
        <v>46312.94</v>
      </c>
      <c r="F14" s="23">
        <v>48851.192000000003</v>
      </c>
      <c r="G14" s="23">
        <v>50911.999000000003</v>
      </c>
      <c r="H14" s="23">
        <v>52192.159</v>
      </c>
      <c r="I14" s="23">
        <v>52877.061000000002</v>
      </c>
      <c r="J14" s="23">
        <v>54393.684000000001</v>
      </c>
      <c r="K14" s="23">
        <v>57129.216</v>
      </c>
      <c r="L14" s="23">
        <v>66226.843999999997</v>
      </c>
      <c r="M14" s="23">
        <v>76459.993000000002</v>
      </c>
      <c r="N14" s="23">
        <v>88121.133000000002</v>
      </c>
      <c r="O14" s="23">
        <v>101184.69</v>
      </c>
      <c r="P14" s="23">
        <v>114798.41499999999</v>
      </c>
      <c r="Q14" s="23">
        <v>128795.565</v>
      </c>
      <c r="R14" s="23">
        <v>146496.69699999999</v>
      </c>
      <c r="S14" s="23">
        <v>162644.58600000001</v>
      </c>
      <c r="T14" s="23">
        <v>181849.08199999999</v>
      </c>
      <c r="U14" s="23">
        <v>204769.35</v>
      </c>
      <c r="V14" s="23">
        <v>232851.56700000001</v>
      </c>
      <c r="W14" s="23">
        <v>269741.13900000002</v>
      </c>
      <c r="X14" s="23">
        <v>308012.62699999998</v>
      </c>
      <c r="Y14" s="24">
        <v>338591.234</v>
      </c>
    </row>
    <row r="15" spans="1:27" s="4" customFormat="1" ht="10.199999999999999" x14ac:dyDescent="0.2">
      <c r="A15" s="9" t="s">
        <v>54</v>
      </c>
      <c r="B15" s="25">
        <f>233894.8+39.21</f>
        <v>233934.00999999998</v>
      </c>
      <c r="C15" s="25">
        <f>262610.544+294.004</f>
        <v>262904.54800000001</v>
      </c>
      <c r="D15" s="25">
        <f>291493.947778+30.021</f>
        <v>291523.96877799998</v>
      </c>
      <c r="E15" s="25">
        <v>328709.18723800004</v>
      </c>
      <c r="F15" s="25">
        <v>368459.35113199998</v>
      </c>
      <c r="G15" s="25">
        <v>416683.99699999997</v>
      </c>
      <c r="H15" s="25">
        <v>470192.47</v>
      </c>
      <c r="I15" s="25">
        <v>541443.44826261967</v>
      </c>
      <c r="J15" s="25">
        <v>635953.33520913904</v>
      </c>
      <c r="K15" s="25">
        <v>747196.76500000001</v>
      </c>
      <c r="L15" s="25">
        <v>805979.12600000005</v>
      </c>
      <c r="M15" s="25">
        <v>889911.47199999995</v>
      </c>
      <c r="N15" s="25">
        <v>965495.57200000004</v>
      </c>
      <c r="O15" s="25">
        <v>1047758.613</v>
      </c>
      <c r="P15" s="25">
        <v>1131900.1029999999</v>
      </c>
      <c r="Q15" s="25">
        <v>1244622.868</v>
      </c>
      <c r="R15" s="25">
        <v>1305390.105</v>
      </c>
      <c r="S15" s="25">
        <v>1404939.9249999998</v>
      </c>
      <c r="T15" s="25">
        <v>1506605.1869999999</v>
      </c>
      <c r="U15" s="25">
        <v>1690922.8523164</v>
      </c>
      <c r="V15" s="25">
        <v>1804174.081</v>
      </c>
      <c r="W15" s="25">
        <v>1810606.9470000002</v>
      </c>
      <c r="X15" s="26">
        <v>1833740.0229999996</v>
      </c>
      <c r="Y15" s="26">
        <v>1872826.6139999998</v>
      </c>
    </row>
    <row r="16" spans="1:27" s="4" customFormat="1" ht="10.199999999999999" x14ac:dyDescent="0.2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2"/>
      <c r="Y16" s="22"/>
    </row>
    <row r="17" spans="1:33" s="4" customFormat="1" ht="10.199999999999999" x14ac:dyDescent="0.2">
      <c r="A17" s="10" t="s">
        <v>56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  <c r="Y17" s="24"/>
    </row>
    <row r="18" spans="1:33" s="10" customFormat="1" x14ac:dyDescent="0.3">
      <c r="A18" s="6" t="s">
        <v>7</v>
      </c>
      <c r="B18" s="32">
        <v>87307.251344400007</v>
      </c>
      <c r="C18" s="32">
        <v>94206.21</v>
      </c>
      <c r="D18" s="32">
        <v>99930.182778000002</v>
      </c>
      <c r="E18" s="32">
        <v>104299.802238</v>
      </c>
      <c r="F18" s="32">
        <v>110748.26313199999</v>
      </c>
      <c r="G18" s="32">
        <v>120487.486</v>
      </c>
      <c r="H18" s="32">
        <v>130103.683</v>
      </c>
      <c r="I18" s="32">
        <v>141389.10326261967</v>
      </c>
      <c r="J18" s="32">
        <v>157626.11663489699</v>
      </c>
      <c r="K18" s="32">
        <v>174052.37599999999</v>
      </c>
      <c r="L18" s="32">
        <v>197385.68700000001</v>
      </c>
      <c r="M18" s="32">
        <v>226602.829</v>
      </c>
      <c r="N18" s="32">
        <v>250421.07500000001</v>
      </c>
      <c r="O18" s="32">
        <v>280286.22600000002</v>
      </c>
      <c r="P18" s="32">
        <v>302322.386</v>
      </c>
      <c r="Q18" s="32">
        <v>328171.27</v>
      </c>
      <c r="R18" s="32">
        <v>359886.55599999998</v>
      </c>
      <c r="S18" s="32">
        <v>385283.18900000001</v>
      </c>
      <c r="T18" s="32">
        <v>415037.63400000002</v>
      </c>
      <c r="U18" s="32">
        <v>453450.6333164</v>
      </c>
      <c r="V18" s="32">
        <v>489952.18800000002</v>
      </c>
      <c r="W18" s="32">
        <v>529537.55500000017</v>
      </c>
      <c r="X18" s="33">
        <v>565581.69099999964</v>
      </c>
      <c r="Y18" s="33">
        <v>594820.46399999992</v>
      </c>
      <c r="Z18" s="40"/>
      <c r="AA18" s="42">
        <v>385283189</v>
      </c>
      <c r="AB18" s="42">
        <v>415037634</v>
      </c>
      <c r="AC18" s="42">
        <v>453450633.31639999</v>
      </c>
      <c r="AD18" s="42">
        <v>489952188</v>
      </c>
      <c r="AE18" s="42">
        <v>529537555.00000012</v>
      </c>
      <c r="AF18" s="42">
        <v>565581690.99999964</v>
      </c>
      <c r="AG18" s="42">
        <v>594820463.99999988</v>
      </c>
    </row>
    <row r="19" spans="1:33" s="4" customFormat="1" x14ac:dyDescent="0.3">
      <c r="A19" s="7" t="s">
        <v>8</v>
      </c>
      <c r="B19" s="23">
        <v>28850.370999999999</v>
      </c>
      <c r="C19" s="23">
        <v>31974.913</v>
      </c>
      <c r="D19" s="23">
        <v>35699.944000000003</v>
      </c>
      <c r="E19" s="23">
        <v>38523.603000000003</v>
      </c>
      <c r="F19" s="23">
        <v>40192.377999999997</v>
      </c>
      <c r="G19" s="23">
        <v>44315.991000000002</v>
      </c>
      <c r="H19" s="23">
        <v>49574.228000000003</v>
      </c>
      <c r="I19" s="23">
        <v>56221.863999999994</v>
      </c>
      <c r="J19" s="23">
        <v>64819.199514257067</v>
      </c>
      <c r="K19" s="23">
        <v>75276.28</v>
      </c>
      <c r="L19" s="23">
        <v>86894.001999999993</v>
      </c>
      <c r="M19" s="23">
        <v>100643.526</v>
      </c>
      <c r="N19" s="23">
        <v>110683.603</v>
      </c>
      <c r="O19" s="23">
        <v>120620.397</v>
      </c>
      <c r="P19" s="23">
        <v>129542.16499999999</v>
      </c>
      <c r="Q19" s="23">
        <v>136387.299</v>
      </c>
      <c r="R19" s="23">
        <v>147435.649</v>
      </c>
      <c r="S19" s="23">
        <v>156613.89300000001</v>
      </c>
      <c r="T19" s="23">
        <v>165433.40100000001</v>
      </c>
      <c r="U19" s="23">
        <v>176159.11</v>
      </c>
      <c r="V19" s="23">
        <v>176653.76</v>
      </c>
      <c r="W19" s="23">
        <v>175043.63399999999</v>
      </c>
      <c r="X19" s="24">
        <v>175431.63399999996</v>
      </c>
      <c r="Y19" s="24">
        <v>175526.47399999996</v>
      </c>
      <c r="Z19" s="41"/>
      <c r="AA19" s="43">
        <v>156613893</v>
      </c>
      <c r="AB19" s="43">
        <v>165433401</v>
      </c>
      <c r="AC19" s="43">
        <v>176159110</v>
      </c>
      <c r="AD19" s="43">
        <v>176653760</v>
      </c>
      <c r="AE19" s="43">
        <v>175043634</v>
      </c>
      <c r="AF19" s="43">
        <v>175431633.99999997</v>
      </c>
      <c r="AG19" s="43">
        <v>175526473.99999997</v>
      </c>
    </row>
    <row r="20" spans="1:33" s="4" customFormat="1" x14ac:dyDescent="0.3">
      <c r="A20" s="7" t="s">
        <v>9</v>
      </c>
      <c r="B20" s="23">
        <v>12104.2633444</v>
      </c>
      <c r="C20" s="23">
        <v>14619.433999999999</v>
      </c>
      <c r="D20" s="23">
        <v>17388.647777999999</v>
      </c>
      <c r="E20" s="23">
        <v>19428.744237999999</v>
      </c>
      <c r="F20" s="23">
        <v>21702.701131999998</v>
      </c>
      <c r="G20" s="23">
        <v>25243.462</v>
      </c>
      <c r="H20" s="23">
        <v>28335.796999999999</v>
      </c>
      <c r="I20" s="23">
        <v>32272.095262619638</v>
      </c>
      <c r="J20" s="23">
        <v>38378.233120639954</v>
      </c>
      <c r="K20" s="23">
        <v>41491.088000000003</v>
      </c>
      <c r="L20" s="23">
        <v>43934.487999999998</v>
      </c>
      <c r="M20" s="23">
        <v>49406.474999999999</v>
      </c>
      <c r="N20" s="23">
        <v>51523.498</v>
      </c>
      <c r="O20" s="23">
        <v>58423.743000000002</v>
      </c>
      <c r="P20" s="23">
        <v>57878.454000000005</v>
      </c>
      <c r="Q20" s="23">
        <v>62873.363000000005</v>
      </c>
      <c r="R20" s="23">
        <v>65837.891000000003</v>
      </c>
      <c r="S20" s="23">
        <v>65864.622000000003</v>
      </c>
      <c r="T20" s="23">
        <v>67578.186000000002</v>
      </c>
      <c r="U20" s="23">
        <v>72329.698316399998</v>
      </c>
      <c r="V20" s="23">
        <v>80237.918999999994</v>
      </c>
      <c r="W20" s="23">
        <v>84555.871000000101</v>
      </c>
      <c r="X20" s="24">
        <v>81932.103999999657</v>
      </c>
      <c r="Y20" s="24">
        <v>80489.809999999881</v>
      </c>
      <c r="Z20" s="41"/>
      <c r="AA20" s="43">
        <v>65864622</v>
      </c>
      <c r="AB20" s="43">
        <v>67578186</v>
      </c>
      <c r="AC20" s="43">
        <v>72329698.316399992</v>
      </c>
      <c r="AD20" s="43">
        <v>80237919</v>
      </c>
      <c r="AE20" s="43">
        <v>84555871.000000104</v>
      </c>
      <c r="AF20" s="43">
        <v>81932103.999999657</v>
      </c>
      <c r="AG20" s="43">
        <v>80489809.999999881</v>
      </c>
    </row>
    <row r="21" spans="1:33" s="4" customFormat="1" x14ac:dyDescent="0.3">
      <c r="A21" s="7" t="s">
        <v>10</v>
      </c>
      <c r="B21" s="23">
        <v>46352.616999999998</v>
      </c>
      <c r="C21" s="23">
        <v>47611.862999999998</v>
      </c>
      <c r="D21" s="23">
        <v>46841.591</v>
      </c>
      <c r="E21" s="23">
        <v>46347.455000000002</v>
      </c>
      <c r="F21" s="23">
        <v>48853.184000000001</v>
      </c>
      <c r="G21" s="23">
        <v>50928.033000000003</v>
      </c>
      <c r="H21" s="23">
        <v>52193.658000000003</v>
      </c>
      <c r="I21" s="23">
        <v>52895.144</v>
      </c>
      <c r="J21" s="23">
        <v>54428.684000000001</v>
      </c>
      <c r="K21" s="23">
        <v>57285.008000000002</v>
      </c>
      <c r="L21" s="23">
        <v>66557.197</v>
      </c>
      <c r="M21" s="23">
        <v>76552.827999999994</v>
      </c>
      <c r="N21" s="23">
        <v>88213.974000000002</v>
      </c>
      <c r="O21" s="23">
        <v>101242.086</v>
      </c>
      <c r="P21" s="23">
        <v>114901.76700000001</v>
      </c>
      <c r="Q21" s="23">
        <v>128910.60799999999</v>
      </c>
      <c r="R21" s="23">
        <v>146613.016</v>
      </c>
      <c r="S21" s="23">
        <v>162804.674</v>
      </c>
      <c r="T21" s="23">
        <v>182026.04699999999</v>
      </c>
      <c r="U21" s="23">
        <v>204961.82500000001</v>
      </c>
      <c r="V21" s="23">
        <v>233060.50899999999</v>
      </c>
      <c r="W21" s="23">
        <v>269938.05</v>
      </c>
      <c r="X21" s="24">
        <v>308217.95299999998</v>
      </c>
      <c r="Y21" s="24">
        <v>338804.18</v>
      </c>
      <c r="Z21" s="41"/>
      <c r="AA21" s="43">
        <v>162804674</v>
      </c>
      <c r="AB21" s="43">
        <v>182026047</v>
      </c>
      <c r="AC21" s="43">
        <v>204961825</v>
      </c>
      <c r="AD21" s="43">
        <v>233060509</v>
      </c>
      <c r="AE21" s="43">
        <v>269938050</v>
      </c>
      <c r="AF21" s="43">
        <v>308217953</v>
      </c>
      <c r="AG21" s="43">
        <v>338804180</v>
      </c>
    </row>
    <row r="22" spans="1:33" s="10" customFormat="1" x14ac:dyDescent="0.3">
      <c r="A22" s="6" t="s">
        <v>11</v>
      </c>
      <c r="B22" s="32">
        <v>144061.08465560002</v>
      </c>
      <c r="C22" s="32">
        <v>163852.92000000001</v>
      </c>
      <c r="D22" s="32">
        <v>187239.481</v>
      </c>
      <c r="E22" s="32">
        <v>219891.46900000001</v>
      </c>
      <c r="F22" s="32">
        <v>251746.47700000001</v>
      </c>
      <c r="G22" s="32">
        <v>288965.75</v>
      </c>
      <c r="H22" s="32">
        <v>332685.125</v>
      </c>
      <c r="I22" s="32">
        <v>391929.94799999997</v>
      </c>
      <c r="J22" s="32">
        <v>458702.43099999998</v>
      </c>
      <c r="K22" s="32">
        <v>530527.16599999997</v>
      </c>
      <c r="L22" s="32">
        <v>575110.05700000003</v>
      </c>
      <c r="M22" s="32">
        <v>648549.03599999996</v>
      </c>
      <c r="N22" s="32">
        <v>696421.84199999995</v>
      </c>
      <c r="O22" s="32">
        <v>749484.07799999998</v>
      </c>
      <c r="P22" s="32">
        <v>808095.09400000004</v>
      </c>
      <c r="Q22" s="32">
        <v>868300.06700000004</v>
      </c>
      <c r="R22" s="32">
        <v>923264.52899999998</v>
      </c>
      <c r="S22" s="32">
        <v>985434.31200000003</v>
      </c>
      <c r="T22" s="32">
        <v>1062572.129</v>
      </c>
      <c r="U22" s="32">
        <v>1160375.412</v>
      </c>
      <c r="V22" s="32">
        <v>1214243.1310000001</v>
      </c>
      <c r="W22" s="32">
        <v>1219254.2949999999</v>
      </c>
      <c r="X22" s="33">
        <v>1249012.956</v>
      </c>
      <c r="Y22" s="33">
        <v>1260118.0379999999</v>
      </c>
      <c r="Z22" s="40"/>
      <c r="AA22" s="42">
        <v>985434312</v>
      </c>
      <c r="AB22" s="42">
        <v>1062572129</v>
      </c>
      <c r="AC22" s="42">
        <v>1160375412</v>
      </c>
      <c r="AD22" s="42">
        <v>1214243131</v>
      </c>
      <c r="AE22" s="42">
        <v>1219254295</v>
      </c>
      <c r="AF22" s="42">
        <v>1249012956</v>
      </c>
      <c r="AG22" s="42">
        <v>1260118038</v>
      </c>
    </row>
    <row r="23" spans="1:33" s="4" customFormat="1" x14ac:dyDescent="0.3">
      <c r="A23" s="7" t="s">
        <v>12</v>
      </c>
      <c r="B23" s="23">
        <v>115010.4046556</v>
      </c>
      <c r="C23" s="23">
        <v>128269.74800000001</v>
      </c>
      <c r="D23" s="23">
        <v>116059.247</v>
      </c>
      <c r="E23" s="23">
        <v>134845.465</v>
      </c>
      <c r="F23" s="23">
        <v>152454.40700000001</v>
      </c>
      <c r="G23" s="23">
        <v>171195.48699999999</v>
      </c>
      <c r="H23" s="23">
        <v>205438.30499999999</v>
      </c>
      <c r="I23" s="23">
        <v>243233.625</v>
      </c>
      <c r="J23" s="23">
        <v>289395.864</v>
      </c>
      <c r="K23" s="23">
        <v>344774.63</v>
      </c>
      <c r="L23" s="23">
        <v>383780.02100000001</v>
      </c>
      <c r="M23" s="23">
        <v>424135.24400000001</v>
      </c>
      <c r="N23" s="23">
        <v>457167.29100000003</v>
      </c>
      <c r="O23" s="23">
        <v>493472.01799999998</v>
      </c>
      <c r="P23" s="23">
        <v>527542.38600000006</v>
      </c>
      <c r="Q23" s="23">
        <v>570139.97600000002</v>
      </c>
      <c r="R23" s="23">
        <v>603420.77599999995</v>
      </c>
      <c r="S23" s="23">
        <v>649928.56000000006</v>
      </c>
      <c r="T23" s="23">
        <v>690730.12600000005</v>
      </c>
      <c r="U23" s="23">
        <v>736737.47</v>
      </c>
      <c r="V23" s="23">
        <v>767002.701</v>
      </c>
      <c r="W23" s="23">
        <v>777716.47699999996</v>
      </c>
      <c r="X23" s="24">
        <v>789600.49300000002</v>
      </c>
      <c r="Y23" s="24">
        <v>795411.01899999997</v>
      </c>
      <c r="Z23" s="41"/>
      <c r="AA23" s="43">
        <v>649928560</v>
      </c>
      <c r="AB23" s="43">
        <v>690730126</v>
      </c>
      <c r="AC23" s="43">
        <v>736737470</v>
      </c>
      <c r="AD23" s="43">
        <v>767002701</v>
      </c>
      <c r="AE23" s="43">
        <v>777716477</v>
      </c>
      <c r="AF23" s="43">
        <v>789600493</v>
      </c>
      <c r="AG23" s="43">
        <v>795411019</v>
      </c>
    </row>
    <row r="24" spans="1:33" s="4" customFormat="1" x14ac:dyDescent="0.3">
      <c r="A24" s="7" t="s">
        <v>13</v>
      </c>
      <c r="B24" s="23">
        <v>16203.526</v>
      </c>
      <c r="C24" s="23">
        <v>19970.812999999998</v>
      </c>
      <c r="D24" s="23">
        <v>24813.841</v>
      </c>
      <c r="E24" s="23">
        <v>27132.535</v>
      </c>
      <c r="F24" s="23">
        <v>29171.282999999999</v>
      </c>
      <c r="G24" s="23">
        <v>37536.728000000003</v>
      </c>
      <c r="H24" s="23">
        <v>38102.059000000001</v>
      </c>
      <c r="I24" s="23">
        <v>44609.023999999998</v>
      </c>
      <c r="J24" s="23">
        <v>53724.881000000001</v>
      </c>
      <c r="K24" s="23">
        <v>57396.358</v>
      </c>
      <c r="L24" s="23">
        <v>55612.514000000003</v>
      </c>
      <c r="M24" s="23">
        <v>73980.659</v>
      </c>
      <c r="N24" s="23">
        <v>74980.725999999995</v>
      </c>
      <c r="O24" s="23">
        <v>79497.286999999997</v>
      </c>
      <c r="P24" s="23">
        <v>86295.326000000001</v>
      </c>
      <c r="Q24" s="23">
        <v>91580.047000000006</v>
      </c>
      <c r="R24" s="23">
        <v>97673.092000000004</v>
      </c>
      <c r="S24" s="23">
        <v>102981.97900000001</v>
      </c>
      <c r="T24" s="23">
        <v>117582.802</v>
      </c>
      <c r="U24" s="23">
        <v>133268.43299999999</v>
      </c>
      <c r="V24" s="23">
        <v>131580.617</v>
      </c>
      <c r="W24" s="23">
        <v>139457.68299999999</v>
      </c>
      <c r="X24" s="24">
        <v>141104.75899999999</v>
      </c>
      <c r="Y24" s="24">
        <v>144265.05600000001</v>
      </c>
      <c r="Z24" s="41"/>
      <c r="AA24" s="43">
        <v>102981979</v>
      </c>
      <c r="AB24" s="43">
        <v>117582802</v>
      </c>
      <c r="AC24" s="43">
        <v>133268433</v>
      </c>
      <c r="AD24" s="43">
        <v>131580617</v>
      </c>
      <c r="AE24" s="43">
        <v>139457683</v>
      </c>
      <c r="AF24" s="43">
        <v>141104759</v>
      </c>
      <c r="AG24" s="43">
        <v>144265056</v>
      </c>
    </row>
    <row r="25" spans="1:33" s="4" customFormat="1" x14ac:dyDescent="0.3">
      <c r="A25" s="7" t="s">
        <v>14</v>
      </c>
      <c r="B25" s="23">
        <v>6634.7150000000001</v>
      </c>
      <c r="C25" s="23">
        <v>7091.5640000000003</v>
      </c>
      <c r="D25" s="23">
        <v>7528.5290000000005</v>
      </c>
      <c r="E25" s="23">
        <v>8382.9330000000009</v>
      </c>
      <c r="F25" s="23">
        <v>9328.3970000000008</v>
      </c>
      <c r="G25" s="23">
        <v>9784.2080000000005</v>
      </c>
      <c r="H25" s="23">
        <v>11056.035</v>
      </c>
      <c r="I25" s="23">
        <v>12004.073</v>
      </c>
      <c r="J25" s="23">
        <v>13897.691000000001</v>
      </c>
      <c r="K25" s="23">
        <v>15443.536</v>
      </c>
      <c r="L25" s="23">
        <v>17726.226999999999</v>
      </c>
      <c r="M25" s="23">
        <v>19539.829000000002</v>
      </c>
      <c r="N25" s="23">
        <v>21120.652999999998</v>
      </c>
      <c r="O25" s="23">
        <v>22507.025000000001</v>
      </c>
      <c r="P25" s="23">
        <v>24437.695</v>
      </c>
      <c r="Q25" s="23">
        <v>26521.699000000001</v>
      </c>
      <c r="R25" s="23">
        <v>28163.646000000001</v>
      </c>
      <c r="S25" s="23">
        <v>31589.852999999999</v>
      </c>
      <c r="T25" s="23">
        <v>36903.817999999999</v>
      </c>
      <c r="U25" s="23">
        <v>42363.385999999999</v>
      </c>
      <c r="V25" s="23">
        <v>43077.300999999999</v>
      </c>
      <c r="W25" s="23">
        <v>45569.025999999998</v>
      </c>
      <c r="X25" s="24">
        <v>47276.131000000001</v>
      </c>
      <c r="Y25" s="24">
        <v>47718.506999999998</v>
      </c>
      <c r="Z25" s="41"/>
      <c r="AA25" s="43">
        <v>31589853</v>
      </c>
      <c r="AB25" s="43">
        <v>36903818</v>
      </c>
      <c r="AC25" s="43">
        <v>42363386</v>
      </c>
      <c r="AD25" s="43">
        <v>43077301</v>
      </c>
      <c r="AE25" s="43">
        <v>45569026</v>
      </c>
      <c r="AF25" s="43">
        <v>47276131</v>
      </c>
      <c r="AG25" s="43">
        <v>47718507</v>
      </c>
    </row>
    <row r="26" spans="1:33" s="4" customFormat="1" x14ac:dyDescent="0.3">
      <c r="A26" s="7" t="s">
        <v>15</v>
      </c>
      <c r="B26" s="23">
        <v>407.37099999999998</v>
      </c>
      <c r="C26" s="23">
        <v>334.52699999999999</v>
      </c>
      <c r="D26" s="23">
        <v>700.79200000000003</v>
      </c>
      <c r="E26" s="23">
        <v>795.74099999999999</v>
      </c>
      <c r="F26" s="23">
        <v>680.29399999999998</v>
      </c>
      <c r="G26" s="23">
        <v>858.00599999999997</v>
      </c>
      <c r="H26" s="23">
        <v>919.29700000000003</v>
      </c>
      <c r="I26" s="23">
        <v>935.55200000000002</v>
      </c>
      <c r="J26" s="23">
        <v>1010.574</v>
      </c>
      <c r="K26" s="23">
        <v>1366.3679999999999</v>
      </c>
      <c r="L26" s="23">
        <v>1233.654</v>
      </c>
      <c r="M26" s="23">
        <v>1309.8579999999999</v>
      </c>
      <c r="N26" s="23">
        <v>1396.28</v>
      </c>
      <c r="O26" s="23">
        <v>1934.1130000000001</v>
      </c>
      <c r="P26" s="23">
        <v>1803.0039999999999</v>
      </c>
      <c r="Q26" s="23">
        <v>1932.876</v>
      </c>
      <c r="R26" s="23">
        <v>2205.0459999999998</v>
      </c>
      <c r="S26" s="23">
        <v>1971.1179999999999</v>
      </c>
      <c r="T26" s="23">
        <v>2345.5369999999998</v>
      </c>
      <c r="U26" s="23">
        <v>2467.2159999999999</v>
      </c>
      <c r="V26" s="23">
        <v>2228.723</v>
      </c>
      <c r="W26" s="23">
        <v>2748.1149999999998</v>
      </c>
      <c r="X26" s="24">
        <v>2891.5830000000001</v>
      </c>
      <c r="Y26" s="24">
        <v>2918.683</v>
      </c>
      <c r="Z26" s="41"/>
      <c r="AA26" s="43">
        <v>1971118</v>
      </c>
      <c r="AB26" s="43">
        <v>2345537</v>
      </c>
      <c r="AC26" s="43">
        <v>2467216</v>
      </c>
      <c r="AD26" s="43">
        <v>2228723</v>
      </c>
      <c r="AE26" s="43">
        <v>2748115</v>
      </c>
      <c r="AF26" s="43">
        <v>2891583</v>
      </c>
      <c r="AG26" s="43">
        <v>2918683</v>
      </c>
    </row>
    <row r="27" spans="1:33" s="4" customFormat="1" x14ac:dyDescent="0.3">
      <c r="A27" s="7" t="s">
        <v>16</v>
      </c>
      <c r="B27" s="23">
        <v>4141.5529999999999</v>
      </c>
      <c r="C27" s="23">
        <v>5873.9660000000003</v>
      </c>
      <c r="D27" s="23">
        <v>7267.4269999999997</v>
      </c>
      <c r="E27" s="23">
        <v>7970.9880000000003</v>
      </c>
      <c r="F27" s="23">
        <v>9951.7559999999994</v>
      </c>
      <c r="G27" s="23">
        <v>12551.308999999999</v>
      </c>
      <c r="H27" s="23">
        <v>13424.421</v>
      </c>
      <c r="I27" s="23">
        <v>19485.703000000001</v>
      </c>
      <c r="J27" s="23">
        <v>19982.319</v>
      </c>
      <c r="K27" s="23">
        <v>20235.432000000001</v>
      </c>
      <c r="L27" s="23">
        <v>20058.213</v>
      </c>
      <c r="M27" s="23">
        <v>22452.550999999999</v>
      </c>
      <c r="N27" s="23">
        <v>25030.067999999999</v>
      </c>
      <c r="O27" s="23">
        <v>28001.330999999998</v>
      </c>
      <c r="P27" s="23">
        <v>32147</v>
      </c>
      <c r="Q27" s="23">
        <v>35894.714</v>
      </c>
      <c r="R27" s="23">
        <v>36781.985000000001</v>
      </c>
      <c r="S27" s="23">
        <v>32505.253000000001</v>
      </c>
      <c r="T27" s="23">
        <v>32909.976000000002</v>
      </c>
      <c r="U27" s="23">
        <v>35818.218999999997</v>
      </c>
      <c r="V27" s="23">
        <v>26120.688999999998</v>
      </c>
      <c r="W27" s="23">
        <v>34979.574000000001</v>
      </c>
      <c r="X27" s="24">
        <v>39114.281999999999</v>
      </c>
      <c r="Y27" s="24">
        <v>40005.722999999998</v>
      </c>
      <c r="Z27" s="41"/>
      <c r="AA27" s="43">
        <v>32505253</v>
      </c>
      <c r="AB27" s="43">
        <v>32909976</v>
      </c>
      <c r="AC27" s="43">
        <v>35818219</v>
      </c>
      <c r="AD27" s="43">
        <v>26120689</v>
      </c>
      <c r="AE27" s="43">
        <v>34979574</v>
      </c>
      <c r="AF27" s="43">
        <v>39114282</v>
      </c>
      <c r="AG27" s="43">
        <v>40005723</v>
      </c>
    </row>
    <row r="28" spans="1:33" s="4" customFormat="1" x14ac:dyDescent="0.3">
      <c r="A28" s="7" t="s">
        <v>17</v>
      </c>
      <c r="B28" s="23">
        <v>170.8</v>
      </c>
      <c r="C28" s="23">
        <v>291.33</v>
      </c>
      <c r="D28" s="23">
        <v>325.75900000000001</v>
      </c>
      <c r="E28" s="23">
        <v>485.00299999999999</v>
      </c>
      <c r="F28" s="23">
        <v>580.71100000000001</v>
      </c>
      <c r="G28" s="23">
        <v>850.44600000000003</v>
      </c>
      <c r="H28" s="23">
        <v>882.14</v>
      </c>
      <c r="I28" s="23">
        <v>1006.73</v>
      </c>
      <c r="J28" s="23">
        <v>1212.222</v>
      </c>
      <c r="K28" s="23">
        <v>1151.425</v>
      </c>
      <c r="L28" s="23">
        <v>1128.4749999999999</v>
      </c>
      <c r="M28" s="23">
        <v>2013.3820000000001</v>
      </c>
      <c r="N28" s="23">
        <v>2412.9830000000002</v>
      </c>
      <c r="O28" s="23">
        <v>2930.623</v>
      </c>
      <c r="P28" s="23">
        <v>3207.6970000000001</v>
      </c>
      <c r="Q28" s="23">
        <v>3464.9639999999999</v>
      </c>
      <c r="R28" s="23">
        <v>3874.1909999999998</v>
      </c>
      <c r="S28" s="23">
        <v>4266.4089999999997</v>
      </c>
      <c r="T28" s="23">
        <v>7330.4920000000002</v>
      </c>
      <c r="U28" s="23">
        <v>8409.8389999999999</v>
      </c>
      <c r="V28" s="23">
        <v>8046.4260000000004</v>
      </c>
      <c r="W28" s="23">
        <v>8532.0959999999995</v>
      </c>
      <c r="X28" s="24">
        <v>8458.1589999999997</v>
      </c>
      <c r="Y28" s="24">
        <v>8241.4650000000001</v>
      </c>
      <c r="Z28" s="41"/>
      <c r="AA28" s="43">
        <v>4266409</v>
      </c>
      <c r="AB28" s="43">
        <v>7330492</v>
      </c>
      <c r="AC28" s="43">
        <v>8409839</v>
      </c>
      <c r="AD28" s="43">
        <v>8046426</v>
      </c>
      <c r="AE28" s="43">
        <v>8532096</v>
      </c>
      <c r="AF28" s="43">
        <v>8458159</v>
      </c>
      <c r="AG28" s="43">
        <v>8241465</v>
      </c>
    </row>
    <row r="29" spans="1:33" s="4" customFormat="1" x14ac:dyDescent="0.3">
      <c r="A29" s="7" t="s">
        <v>18</v>
      </c>
      <c r="B29" s="23">
        <v>1492.7149999999999</v>
      </c>
      <c r="C29" s="23">
        <v>2020.972</v>
      </c>
      <c r="D29" s="23">
        <v>30543.885999999999</v>
      </c>
      <c r="E29" s="23">
        <v>40278.803999999996</v>
      </c>
      <c r="F29" s="23">
        <v>49579.629000000001</v>
      </c>
      <c r="G29" s="23">
        <v>56189.565999999999</v>
      </c>
      <c r="H29" s="23">
        <v>62862.868000000002</v>
      </c>
      <c r="I29" s="23">
        <v>70655.240999999995</v>
      </c>
      <c r="J29" s="23">
        <v>79478.880000000005</v>
      </c>
      <c r="K29" s="23">
        <v>90159.417000000001</v>
      </c>
      <c r="L29" s="23">
        <v>95570.952999999994</v>
      </c>
      <c r="M29" s="23">
        <v>105117.51300000001</v>
      </c>
      <c r="N29" s="23">
        <v>114313.841</v>
      </c>
      <c r="O29" s="23">
        <v>121141.681</v>
      </c>
      <c r="P29" s="23">
        <v>132661.986</v>
      </c>
      <c r="Q29" s="23">
        <v>138765.791</v>
      </c>
      <c r="R29" s="23">
        <v>151145.79300000001</v>
      </c>
      <c r="S29" s="23">
        <v>162191.14000000001</v>
      </c>
      <c r="T29" s="23">
        <v>174769.378</v>
      </c>
      <c r="U29" s="23">
        <v>201310.84899999999</v>
      </c>
      <c r="V29" s="23">
        <v>236186.674</v>
      </c>
      <c r="W29" s="23">
        <v>210251.32399999999</v>
      </c>
      <c r="X29" s="24">
        <v>220567.549</v>
      </c>
      <c r="Y29" s="24">
        <v>221557.58499999999</v>
      </c>
      <c r="Z29" s="41"/>
      <c r="AA29" s="43">
        <v>162191140</v>
      </c>
      <c r="AB29" s="43">
        <v>174769378</v>
      </c>
      <c r="AC29" s="43">
        <v>201310849</v>
      </c>
      <c r="AD29" s="43">
        <v>236186674</v>
      </c>
      <c r="AE29" s="43">
        <v>210251324</v>
      </c>
      <c r="AF29" s="43">
        <v>220567549</v>
      </c>
      <c r="AG29" s="43">
        <v>221557585</v>
      </c>
    </row>
    <row r="30" spans="1:33" s="10" customFormat="1" x14ac:dyDescent="0.3">
      <c r="A30" s="6" t="s">
        <v>19</v>
      </c>
      <c r="B30" s="32">
        <v>2486.39</v>
      </c>
      <c r="C30" s="32">
        <v>4510.45</v>
      </c>
      <c r="D30" s="32">
        <v>4272.5240000000003</v>
      </c>
      <c r="E30" s="32">
        <v>4383.6899999999996</v>
      </c>
      <c r="F30" s="32">
        <v>5344.732</v>
      </c>
      <c r="G30" s="32">
        <v>6983.7259999999997</v>
      </c>
      <c r="H30" s="32">
        <v>6067.8379999999997</v>
      </c>
      <c r="I30" s="32">
        <v>7018.5219999999999</v>
      </c>
      <c r="J30" s="32">
        <v>8652.1445742421056</v>
      </c>
      <c r="K30" s="32">
        <v>9453.8799999999992</v>
      </c>
      <c r="L30" s="32">
        <v>11406.874</v>
      </c>
      <c r="M30" s="32">
        <v>11957.061</v>
      </c>
      <c r="N30" s="32">
        <v>13876.119000000001</v>
      </c>
      <c r="O30" s="32">
        <v>14002.681</v>
      </c>
      <c r="P30" s="32">
        <v>16200.620999999999</v>
      </c>
      <c r="Q30" s="32">
        <v>18276.331999999999</v>
      </c>
      <c r="R30" s="32">
        <v>15598.540999999999</v>
      </c>
      <c r="S30" s="32">
        <v>15232.897000000001</v>
      </c>
      <c r="T30" s="32">
        <v>14469.394</v>
      </c>
      <c r="U30" s="32">
        <v>12109.446</v>
      </c>
      <c r="V30" s="32">
        <v>13433.937</v>
      </c>
      <c r="W30" s="32">
        <v>15004.084000000001</v>
      </c>
      <c r="X30" s="33">
        <v>15721.483</v>
      </c>
      <c r="Y30" s="33">
        <v>16212.87</v>
      </c>
      <c r="Z30" s="40"/>
      <c r="AA30" s="42">
        <v>15232897</v>
      </c>
      <c r="AB30" s="42">
        <v>14469394</v>
      </c>
      <c r="AC30" s="42">
        <v>12109446</v>
      </c>
      <c r="AD30" s="42">
        <v>13433937</v>
      </c>
      <c r="AE30" s="42">
        <v>15004084</v>
      </c>
      <c r="AF30" s="42">
        <v>15721483</v>
      </c>
      <c r="AG30" s="42">
        <v>16212870</v>
      </c>
    </row>
    <row r="31" spans="1:33" s="4" customFormat="1" x14ac:dyDescent="0.3">
      <c r="A31" s="7" t="s">
        <v>20</v>
      </c>
      <c r="B31" s="23">
        <v>1247.92</v>
      </c>
      <c r="C31" s="23">
        <v>2344.8029999999999</v>
      </c>
      <c r="D31" s="23">
        <v>2194.5520000000001</v>
      </c>
      <c r="E31" s="23">
        <v>2206.203</v>
      </c>
      <c r="F31" s="23">
        <v>2626.9070000000002</v>
      </c>
      <c r="G31" s="23">
        <v>2882.3980000000001</v>
      </c>
      <c r="H31" s="23">
        <v>2481.4810000000002</v>
      </c>
      <c r="I31" s="23">
        <v>3631.2959999999998</v>
      </c>
      <c r="J31" s="23">
        <v>5331.6059999999998</v>
      </c>
      <c r="K31" s="23">
        <v>5843.634</v>
      </c>
      <c r="L31" s="23">
        <v>5943.0640000000003</v>
      </c>
      <c r="M31" s="23">
        <v>7033.5060000000003</v>
      </c>
      <c r="N31" s="23">
        <v>8590.5460000000003</v>
      </c>
      <c r="O31" s="23">
        <v>8853.58</v>
      </c>
      <c r="P31" s="23">
        <v>10874.753000000001</v>
      </c>
      <c r="Q31" s="23">
        <v>13525.721</v>
      </c>
      <c r="R31" s="23">
        <v>10908.343999999999</v>
      </c>
      <c r="S31" s="23">
        <v>9995.9169999999995</v>
      </c>
      <c r="T31" s="23">
        <v>9660</v>
      </c>
      <c r="U31" s="23">
        <v>7582.7889999999998</v>
      </c>
      <c r="V31" s="23">
        <v>8396.7389999999996</v>
      </c>
      <c r="W31" s="23">
        <v>10490.905000000001</v>
      </c>
      <c r="X31" s="24">
        <v>11036.038</v>
      </c>
      <c r="Y31" s="24">
        <v>11312.258</v>
      </c>
      <c r="Z31" s="41"/>
      <c r="AA31" s="43">
        <v>9995917</v>
      </c>
      <c r="AB31" s="43">
        <v>9660000</v>
      </c>
      <c r="AC31" s="43">
        <v>7582789</v>
      </c>
      <c r="AD31" s="43">
        <v>8396739</v>
      </c>
      <c r="AE31" s="43">
        <v>10490905</v>
      </c>
      <c r="AF31" s="43">
        <v>11036038</v>
      </c>
      <c r="AG31" s="43">
        <v>11312258</v>
      </c>
    </row>
    <row r="32" spans="1:33" s="4" customFormat="1" x14ac:dyDescent="0.3">
      <c r="A32" s="7" t="s">
        <v>21</v>
      </c>
      <c r="B32" s="23">
        <v>1175.1079999999999</v>
      </c>
      <c r="C32" s="23">
        <v>2126.7600000000002</v>
      </c>
      <c r="D32" s="23">
        <v>2043.0909999999999</v>
      </c>
      <c r="E32" s="23">
        <v>2157.587</v>
      </c>
      <c r="F32" s="23">
        <v>2643.8209999999999</v>
      </c>
      <c r="G32" s="23">
        <v>3834.473</v>
      </c>
      <c r="H32" s="23">
        <v>3322.78</v>
      </c>
      <c r="I32" s="23">
        <v>3161.5050000000001</v>
      </c>
      <c r="J32" s="23">
        <v>3010.8145742421048</v>
      </c>
      <c r="K32" s="23">
        <v>3152.4769999999999</v>
      </c>
      <c r="L32" s="23">
        <v>4265.0450000000001</v>
      </c>
      <c r="M32" s="23">
        <v>4320.7420000000002</v>
      </c>
      <c r="N32" s="23">
        <v>5103</v>
      </c>
      <c r="O32" s="23">
        <v>4890.2330000000002</v>
      </c>
      <c r="P32" s="23">
        <v>4875.0150000000003</v>
      </c>
      <c r="Q32" s="23">
        <v>4371.4340000000002</v>
      </c>
      <c r="R32" s="23">
        <v>3717.9940000000001</v>
      </c>
      <c r="S32" s="23">
        <v>4636.2479999999996</v>
      </c>
      <c r="T32" s="23">
        <v>4272.2979999999998</v>
      </c>
      <c r="U32" s="23">
        <v>3940.915</v>
      </c>
      <c r="V32" s="23">
        <v>4658.0630000000001</v>
      </c>
      <c r="W32" s="23">
        <v>4207.9799999999996</v>
      </c>
      <c r="X32" s="24">
        <v>4396.098</v>
      </c>
      <c r="Y32" s="24">
        <v>4600.4189999999999</v>
      </c>
      <c r="Z32" s="41"/>
      <c r="AA32" s="43">
        <v>4636248</v>
      </c>
      <c r="AB32" s="43">
        <v>4272298</v>
      </c>
      <c r="AC32" s="43">
        <v>3940915</v>
      </c>
      <c r="AD32" s="43">
        <v>4658063</v>
      </c>
      <c r="AE32" s="43">
        <v>4207980</v>
      </c>
      <c r="AF32" s="43">
        <v>4396098</v>
      </c>
      <c r="AG32" s="43">
        <v>4600419</v>
      </c>
    </row>
    <row r="33" spans="1:33" s="4" customFormat="1" x14ac:dyDescent="0.3">
      <c r="A33" s="7" t="s">
        <v>22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7.1999999999999995E-2</v>
      </c>
      <c r="K33" s="23">
        <v>0.15</v>
      </c>
      <c r="L33" s="23">
        <v>1.4999999999999999E-2</v>
      </c>
      <c r="M33" s="23">
        <v>0.187</v>
      </c>
      <c r="N33" s="23">
        <v>4.4999999999999998E-2</v>
      </c>
      <c r="O33" s="23">
        <v>0.122</v>
      </c>
      <c r="P33" s="23">
        <v>137.94</v>
      </c>
      <c r="Q33" s="23">
        <v>104.438</v>
      </c>
      <c r="R33" s="23">
        <v>98.283000000000001</v>
      </c>
      <c r="S33" s="23">
        <v>43.438000000000002</v>
      </c>
      <c r="T33" s="23">
        <v>33.026000000000003</v>
      </c>
      <c r="U33" s="23">
        <v>52.337000000000003</v>
      </c>
      <c r="V33" s="23">
        <v>97.3</v>
      </c>
      <c r="W33" s="23">
        <v>197.857</v>
      </c>
      <c r="X33" s="24">
        <v>184.327</v>
      </c>
      <c r="Y33" s="24">
        <v>190.697</v>
      </c>
      <c r="Z33" s="41"/>
      <c r="AA33" s="43">
        <v>43438</v>
      </c>
      <c r="AB33" s="43">
        <v>33026</v>
      </c>
      <c r="AC33" s="43">
        <v>52337</v>
      </c>
      <c r="AD33" s="43">
        <v>97300</v>
      </c>
      <c r="AE33" s="43">
        <v>197857</v>
      </c>
      <c r="AF33" s="43">
        <v>184327</v>
      </c>
      <c r="AG33" s="43">
        <v>190697</v>
      </c>
    </row>
    <row r="34" spans="1:33" s="4" customFormat="1" x14ac:dyDescent="0.3">
      <c r="A34" s="7" t="s">
        <v>23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7.5990000000000002</v>
      </c>
      <c r="M34" s="23">
        <v>0</v>
      </c>
      <c r="N34" s="23">
        <v>22.641999999999999</v>
      </c>
      <c r="O34" s="23">
        <v>0.24399999999999999</v>
      </c>
      <c r="P34" s="23">
        <v>4.3860000000000001</v>
      </c>
      <c r="Q34" s="23">
        <v>58.097999999999999</v>
      </c>
      <c r="R34" s="23">
        <v>7.5529999999999999</v>
      </c>
      <c r="S34" s="23">
        <v>0</v>
      </c>
      <c r="T34" s="23">
        <v>2.7E-2</v>
      </c>
      <c r="U34" s="23">
        <v>0</v>
      </c>
      <c r="V34" s="23">
        <v>1.806</v>
      </c>
      <c r="W34" s="23">
        <v>1.069</v>
      </c>
      <c r="X34" s="24">
        <v>1.0960000000000001</v>
      </c>
      <c r="Y34" s="24">
        <v>1.123</v>
      </c>
      <c r="Z34" s="41"/>
      <c r="AA34" s="43"/>
      <c r="AB34" s="43">
        <v>27</v>
      </c>
      <c r="AC34" s="43"/>
      <c r="AD34" s="43">
        <v>1806</v>
      </c>
      <c r="AE34" s="43">
        <v>1069</v>
      </c>
      <c r="AF34" s="43">
        <v>1096</v>
      </c>
      <c r="AG34" s="43">
        <v>1123</v>
      </c>
    </row>
    <row r="35" spans="1:33" s="4" customFormat="1" x14ac:dyDescent="0.3">
      <c r="A35" s="7" t="s">
        <v>24</v>
      </c>
      <c r="B35" s="23">
        <v>0.09</v>
      </c>
      <c r="C35" s="23">
        <v>0.14599999999999999</v>
      </c>
      <c r="D35" s="23">
        <v>6.3E-2</v>
      </c>
      <c r="E35" s="23">
        <v>8.8999999999999996E-2</v>
      </c>
      <c r="F35" s="23">
        <v>0.27100000000000002</v>
      </c>
      <c r="G35" s="23">
        <v>0.17899999999999999</v>
      </c>
      <c r="H35" s="23">
        <v>0.67600000000000005</v>
      </c>
      <c r="I35" s="23">
        <v>10.628</v>
      </c>
      <c r="J35" s="23">
        <v>2.6850000000000001</v>
      </c>
      <c r="K35" s="23">
        <v>2.14</v>
      </c>
      <c r="L35" s="23">
        <v>2.069</v>
      </c>
      <c r="M35" s="23">
        <v>3.383</v>
      </c>
      <c r="N35" s="23">
        <v>6.2220000000000004</v>
      </c>
      <c r="O35" s="23">
        <v>4.766</v>
      </c>
      <c r="P35" s="23">
        <v>3.3780000000000001</v>
      </c>
      <c r="Q35" s="23">
        <v>6.64</v>
      </c>
      <c r="R35" s="23">
        <v>7.242</v>
      </c>
      <c r="S35" s="23">
        <v>8.7789999999999999</v>
      </c>
      <c r="T35" s="23">
        <v>10.074999999999999</v>
      </c>
      <c r="U35" s="23">
        <v>4.4660000000000002</v>
      </c>
      <c r="V35" s="23">
        <v>6.1890000000000001</v>
      </c>
      <c r="W35" s="23">
        <v>9.1669999999999998</v>
      </c>
      <c r="X35" s="24">
        <v>9.5090000000000003</v>
      </c>
      <c r="Y35" s="24">
        <v>9.9280000000000008</v>
      </c>
      <c r="Z35" s="41"/>
      <c r="AA35" s="43">
        <v>8779</v>
      </c>
      <c r="AB35" s="43">
        <v>10075</v>
      </c>
      <c r="AC35" s="43">
        <v>4466</v>
      </c>
      <c r="AD35" s="43">
        <v>6189</v>
      </c>
      <c r="AE35" s="43">
        <v>9167</v>
      </c>
      <c r="AF35" s="43">
        <v>9509</v>
      </c>
      <c r="AG35" s="43">
        <v>9928</v>
      </c>
    </row>
    <row r="36" spans="1:33" s="4" customFormat="1" x14ac:dyDescent="0.3">
      <c r="A36" s="7" t="s">
        <v>25</v>
      </c>
      <c r="B36" s="23">
        <v>36.703000000000003</v>
      </c>
      <c r="C36" s="23">
        <v>5.1999999999999998E-2</v>
      </c>
      <c r="D36" s="23">
        <v>17.132000000000001</v>
      </c>
      <c r="E36" s="23">
        <v>1.258</v>
      </c>
      <c r="F36" s="23">
        <v>0</v>
      </c>
      <c r="G36" s="23">
        <v>0</v>
      </c>
      <c r="H36" s="23">
        <v>31.506</v>
      </c>
      <c r="I36" s="23">
        <v>27.353999999999999</v>
      </c>
      <c r="J36" s="23">
        <v>48.954999999999998</v>
      </c>
      <c r="K36" s="23">
        <v>83.853999999999999</v>
      </c>
      <c r="L36" s="23">
        <v>772.43799999999999</v>
      </c>
      <c r="M36" s="23">
        <v>132.03200000000001</v>
      </c>
      <c r="N36" s="23">
        <v>91.76</v>
      </c>
      <c r="O36" s="23">
        <v>58.207999999999998</v>
      </c>
      <c r="P36" s="23">
        <v>226.71100000000001</v>
      </c>
      <c r="Q36" s="23">
        <v>90.555000000000007</v>
      </c>
      <c r="R36" s="23">
        <v>104.40300000000001</v>
      </c>
      <c r="S36" s="23">
        <v>111.124</v>
      </c>
      <c r="T36" s="23">
        <v>25.257999999999999</v>
      </c>
      <c r="U36" s="23">
        <v>72.882000000000005</v>
      </c>
      <c r="V36" s="23">
        <v>0</v>
      </c>
      <c r="W36" s="23">
        <v>0</v>
      </c>
      <c r="X36" s="24">
        <v>0</v>
      </c>
      <c r="Y36" s="24">
        <v>0</v>
      </c>
      <c r="Z36" s="41"/>
      <c r="AA36" s="43">
        <v>111124</v>
      </c>
      <c r="AB36" s="43">
        <v>25258</v>
      </c>
      <c r="AC36" s="43">
        <v>72882</v>
      </c>
      <c r="AD36" s="43"/>
      <c r="AE36" s="43"/>
      <c r="AF36" s="43"/>
      <c r="AG36" s="43"/>
    </row>
    <row r="37" spans="1:33" s="4" customFormat="1" x14ac:dyDescent="0.3">
      <c r="A37" s="7" t="s">
        <v>26</v>
      </c>
      <c r="B37" s="23">
        <v>26.568999999999999</v>
      </c>
      <c r="C37" s="23">
        <v>38.689</v>
      </c>
      <c r="D37" s="23">
        <v>17.686</v>
      </c>
      <c r="E37" s="23">
        <v>18.553000000000001</v>
      </c>
      <c r="F37" s="23">
        <v>73.733000000000004</v>
      </c>
      <c r="G37" s="23">
        <v>266.67599999999999</v>
      </c>
      <c r="H37" s="23">
        <v>231.39500000000001</v>
      </c>
      <c r="I37" s="23">
        <v>187.739</v>
      </c>
      <c r="J37" s="23">
        <v>258.012</v>
      </c>
      <c r="K37" s="23">
        <v>371.625</v>
      </c>
      <c r="L37" s="23">
        <v>416.64400000000001</v>
      </c>
      <c r="M37" s="23">
        <v>467.21100000000001</v>
      </c>
      <c r="N37" s="23">
        <v>61.904000000000003</v>
      </c>
      <c r="O37" s="23">
        <v>195.52799999999999</v>
      </c>
      <c r="P37" s="23">
        <v>78.438000000000002</v>
      </c>
      <c r="Q37" s="23">
        <v>119.446</v>
      </c>
      <c r="R37" s="23">
        <v>754.72199999999998</v>
      </c>
      <c r="S37" s="23">
        <v>437.39100000000002</v>
      </c>
      <c r="T37" s="23">
        <v>468.71</v>
      </c>
      <c r="U37" s="23">
        <v>456.05700000000002</v>
      </c>
      <c r="V37" s="23">
        <v>273.83999999999997</v>
      </c>
      <c r="W37" s="23">
        <v>97.105999999999995</v>
      </c>
      <c r="X37" s="24">
        <v>94.415000000000006</v>
      </c>
      <c r="Y37" s="24">
        <v>98.444999999999993</v>
      </c>
      <c r="Z37" s="41"/>
      <c r="AA37" s="43">
        <v>437391</v>
      </c>
      <c r="AB37" s="43">
        <v>468710</v>
      </c>
      <c r="AC37" s="43">
        <v>456057</v>
      </c>
      <c r="AD37" s="43">
        <v>273840</v>
      </c>
      <c r="AE37" s="43">
        <v>97106</v>
      </c>
      <c r="AF37" s="43">
        <v>94415</v>
      </c>
      <c r="AG37" s="43">
        <v>98445</v>
      </c>
    </row>
    <row r="38" spans="1:33" s="10" customFormat="1" x14ac:dyDescent="0.3">
      <c r="A38" s="6" t="s">
        <v>27</v>
      </c>
      <c r="B38" s="32">
        <f>40.074+39.21</f>
        <v>79.283999999999992</v>
      </c>
      <c r="C38" s="32">
        <f>40.964+294.004</f>
        <v>334.96800000000002</v>
      </c>
      <c r="D38" s="32">
        <f>51.76+30.021</f>
        <v>81.781000000000006</v>
      </c>
      <c r="E38" s="32">
        <v>134.226</v>
      </c>
      <c r="F38" s="32">
        <v>619.87900000000002</v>
      </c>
      <c r="G38" s="32">
        <v>247.035</v>
      </c>
      <c r="H38" s="32">
        <v>1335.8240000000001</v>
      </c>
      <c r="I38" s="32">
        <v>1105.875</v>
      </c>
      <c r="J38" s="32">
        <v>10972.643</v>
      </c>
      <c r="K38" s="32">
        <v>33163.343000000001</v>
      </c>
      <c r="L38" s="32">
        <v>22076.508000000002</v>
      </c>
      <c r="M38" s="32">
        <v>2802.5459999999998</v>
      </c>
      <c r="N38" s="32">
        <v>4776.5360000000001</v>
      </c>
      <c r="O38" s="32">
        <v>3985.6280000000002</v>
      </c>
      <c r="P38" s="32">
        <v>5282.0020000000004</v>
      </c>
      <c r="Q38" s="32">
        <v>29875.199000000001</v>
      </c>
      <c r="R38" s="32">
        <v>6640.4790000000003</v>
      </c>
      <c r="S38" s="32">
        <v>18989.526999999998</v>
      </c>
      <c r="T38" s="32">
        <v>14526.03</v>
      </c>
      <c r="U38" s="32">
        <v>64987.360999999997</v>
      </c>
      <c r="V38" s="32">
        <v>86544.824999999997</v>
      </c>
      <c r="W38" s="32">
        <v>46811.012999999999</v>
      </c>
      <c r="X38" s="33">
        <v>3423.893</v>
      </c>
      <c r="Y38" s="33">
        <v>1675.242</v>
      </c>
      <c r="Z38" s="40"/>
      <c r="AA38" s="42">
        <v>18989527</v>
      </c>
      <c r="AB38" s="42">
        <v>14526030</v>
      </c>
      <c r="AC38" s="42">
        <v>64987361</v>
      </c>
      <c r="AD38" s="42">
        <v>86544825</v>
      </c>
      <c r="AE38" s="42">
        <v>46811013</v>
      </c>
      <c r="AF38" s="42">
        <v>3423893</v>
      </c>
      <c r="AG38" s="42">
        <v>1675242</v>
      </c>
    </row>
    <row r="39" spans="1:33" s="4" customFormat="1" x14ac:dyDescent="0.3">
      <c r="A39" s="7" t="s">
        <v>27</v>
      </c>
      <c r="B39" s="23">
        <f>40.074+39.21</f>
        <v>79.283999999999992</v>
      </c>
      <c r="C39" s="23">
        <f>40.964+294.004</f>
        <v>334.96800000000002</v>
      </c>
      <c r="D39" s="23">
        <f>51.76+30.021</f>
        <v>81.781000000000006</v>
      </c>
      <c r="E39" s="23">
        <v>134.226</v>
      </c>
      <c r="F39" s="23">
        <v>619.87900000000002</v>
      </c>
      <c r="G39" s="23">
        <v>247.035</v>
      </c>
      <c r="H39" s="23">
        <v>1335.8240000000001</v>
      </c>
      <c r="I39" s="23">
        <v>1105.875</v>
      </c>
      <c r="J39" s="23">
        <v>10972.643</v>
      </c>
      <c r="K39" s="23">
        <v>33163.343000000001</v>
      </c>
      <c r="L39" s="23">
        <v>22076.508000000002</v>
      </c>
      <c r="M39" s="23">
        <v>2802.5459999999998</v>
      </c>
      <c r="N39" s="23">
        <v>4776.5360000000001</v>
      </c>
      <c r="O39" s="23">
        <v>3985.6280000000002</v>
      </c>
      <c r="P39" s="23">
        <v>5282.0020000000004</v>
      </c>
      <c r="Q39" s="23">
        <v>29875.199000000001</v>
      </c>
      <c r="R39" s="23">
        <v>6640.4790000000003</v>
      </c>
      <c r="S39" s="23">
        <v>18989.526999999998</v>
      </c>
      <c r="T39" s="23">
        <v>14526.03</v>
      </c>
      <c r="U39" s="23">
        <v>64987.360999999997</v>
      </c>
      <c r="V39" s="23">
        <v>86544.824999999997</v>
      </c>
      <c r="W39" s="23">
        <v>46811.012999999999</v>
      </c>
      <c r="X39" s="24">
        <v>3423.893</v>
      </c>
      <c r="Y39" s="24">
        <v>1675.242</v>
      </c>
      <c r="Z39" s="41"/>
      <c r="AA39" s="43">
        <v>18989527</v>
      </c>
      <c r="AB39" s="43">
        <v>14526030</v>
      </c>
      <c r="AC39" s="43">
        <v>64987361</v>
      </c>
      <c r="AD39" s="43">
        <v>86544825</v>
      </c>
      <c r="AE39" s="43">
        <v>46811013</v>
      </c>
      <c r="AF39" s="43">
        <v>3423893</v>
      </c>
      <c r="AG39" s="43">
        <v>1675242</v>
      </c>
    </row>
    <row r="40" spans="1:33" s="10" customFormat="1" ht="10.199999999999999" x14ac:dyDescent="0.2">
      <c r="A40" s="9" t="s">
        <v>57</v>
      </c>
      <c r="B40" s="25">
        <f>233894.8+39.21</f>
        <v>233934.00999999998</v>
      </c>
      <c r="C40" s="25">
        <f>262610.544+294.004</f>
        <v>262904.54800000001</v>
      </c>
      <c r="D40" s="25">
        <f>291493.947778+30.021</f>
        <v>291523.96877799998</v>
      </c>
      <c r="E40" s="25">
        <v>328709.18723800004</v>
      </c>
      <c r="F40" s="25">
        <v>368459.35113199998</v>
      </c>
      <c r="G40" s="25">
        <v>416683.99699999997</v>
      </c>
      <c r="H40" s="25">
        <v>470192.47</v>
      </c>
      <c r="I40" s="25">
        <v>541443.44826261967</v>
      </c>
      <c r="J40" s="25">
        <v>635953.33520913904</v>
      </c>
      <c r="K40" s="25">
        <v>747196.76500000001</v>
      </c>
      <c r="L40" s="25">
        <v>805979.12600000005</v>
      </c>
      <c r="M40" s="25">
        <v>889911.47199999995</v>
      </c>
      <c r="N40" s="25">
        <v>965495.57200000004</v>
      </c>
      <c r="O40" s="25">
        <v>1047758.613</v>
      </c>
      <c r="P40" s="25">
        <v>1131900.1029999999</v>
      </c>
      <c r="Q40" s="25">
        <v>1244622.868</v>
      </c>
      <c r="R40" s="25">
        <v>1305390.105</v>
      </c>
      <c r="S40" s="25">
        <v>1404939.9249999996</v>
      </c>
      <c r="T40" s="25">
        <v>1506605.1869999997</v>
      </c>
      <c r="U40" s="25">
        <v>1690922.8523164003</v>
      </c>
      <c r="V40" s="25">
        <v>1804174.081</v>
      </c>
      <c r="W40" s="25">
        <v>1810606.9469999999</v>
      </c>
      <c r="X40" s="26">
        <v>1833740.0230000003</v>
      </c>
      <c r="Y40" s="26">
        <v>1872826.6140000001</v>
      </c>
    </row>
    <row r="41" spans="1:33" s="4" customFormat="1" ht="10.199999999999999" x14ac:dyDescent="0.2">
      <c r="A41" s="34" t="s">
        <v>59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33" s="4" customFormat="1" ht="10.199999999999999" x14ac:dyDescent="0.2">
      <c r="A42" s="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33" s="4" customFormat="1" ht="10.199999999999999" x14ac:dyDescent="0.2">
      <c r="A43" s="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33" s="4" customFormat="1" ht="10.199999999999999" x14ac:dyDescent="0.2">
      <c r="A44" s="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33" s="4" customFormat="1" ht="10.199999999999999" x14ac:dyDescent="0.2">
      <c r="A45" s="5"/>
      <c r="B45" s="44" t="s">
        <v>58</v>
      </c>
      <c r="C45" s="44"/>
      <c r="D45" s="4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33" s="4" customFormat="1" ht="10.199999999999999" x14ac:dyDescent="0.2">
      <c r="A46" s="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33" s="4" customFormat="1" ht="10.199999999999999" x14ac:dyDescent="0.2">
      <c r="A47" s="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33" s="4" customFormat="1" ht="10.199999999999999" x14ac:dyDescent="0.2">
      <c r="A48" s="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s="4" customFormat="1" ht="10.199999999999999" x14ac:dyDescent="0.2">
      <c r="A49" s="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s="4" customFormat="1" ht="10.199999999999999" x14ac:dyDescent="0.2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s="4" customFormat="1" ht="10.199999999999999" x14ac:dyDescent="0.2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s="4" customFormat="1" ht="10.199999999999999" x14ac:dyDescent="0.2">
      <c r="A52" s="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s="4" customFormat="1" ht="10.199999999999999" x14ac:dyDescent="0.2">
      <c r="A53" s="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s="4" customFormat="1" ht="10.199999999999999" x14ac:dyDescent="0.2">
      <c r="A54" s="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s="4" customFormat="1" ht="10.199999999999999" x14ac:dyDescent="0.2">
      <c r="A55" s="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s="4" customFormat="1" ht="10.199999999999999" x14ac:dyDescent="0.2">
      <c r="A56" s="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s="4" customFormat="1" ht="10.199999999999999" x14ac:dyDescent="0.2">
      <c r="A57" s="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s="4" customFormat="1" ht="10.199999999999999" x14ac:dyDescent="0.2">
      <c r="A58" s="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s="4" customFormat="1" ht="10.199999999999999" x14ac:dyDescent="0.2">
      <c r="A59" s="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s="4" customFormat="1" ht="10.199999999999999" x14ac:dyDescent="0.2">
      <c r="A60" s="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s="4" customFormat="1" ht="10.199999999999999" x14ac:dyDescent="0.2">
      <c r="A61" s="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s="4" customFormat="1" ht="10.199999999999999" x14ac:dyDescent="0.2">
      <c r="A62" s="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s="4" customFormat="1" ht="10.199999999999999" x14ac:dyDescent="0.2">
      <c r="A63" s="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s="4" customFormat="1" ht="10.199999999999999" x14ac:dyDescent="0.2">
      <c r="A64" s="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s="4" customFormat="1" ht="10.199999999999999" x14ac:dyDescent="0.2">
      <c r="A65" s="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s="4" customFormat="1" ht="10.199999999999999" x14ac:dyDescent="0.2">
      <c r="A66" s="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s="4" customFormat="1" ht="10.199999999999999" x14ac:dyDescent="0.2">
      <c r="A67" s="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s="4" customFormat="1" ht="10.199999999999999" x14ac:dyDescent="0.2">
      <c r="A68" s="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s="4" customFormat="1" ht="10.199999999999999" x14ac:dyDescent="0.2">
      <c r="A69" s="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s="4" customFormat="1" ht="10.199999999999999" x14ac:dyDescent="0.2">
      <c r="A70" s="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s="4" customFormat="1" ht="10.199999999999999" x14ac:dyDescent="0.2">
      <c r="A71" s="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s="4" customFormat="1" ht="10.199999999999999" x14ac:dyDescent="0.2">
      <c r="A72" s="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s="4" customFormat="1" ht="10.199999999999999" x14ac:dyDescent="0.2">
      <c r="A73" s="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s="4" customFormat="1" ht="10.199999999999999" x14ac:dyDescent="0.2">
      <c r="A74" s="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s="4" customFormat="1" ht="10.199999999999999" x14ac:dyDescent="0.2">
      <c r="A75" s="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s="4" customFormat="1" ht="10.199999999999999" x14ac:dyDescent="0.2">
      <c r="A76" s="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s="4" customFormat="1" ht="10.199999999999999" x14ac:dyDescent="0.2">
      <c r="A77" s="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s="4" customFormat="1" ht="10.199999999999999" x14ac:dyDescent="0.2">
      <c r="A78" s="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s="4" customFormat="1" ht="10.199999999999999" x14ac:dyDescent="0.2">
      <c r="A79" s="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s="4" customFormat="1" ht="10.199999999999999" x14ac:dyDescent="0.2">
      <c r="A80" s="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s="4" customFormat="1" ht="10.199999999999999" x14ac:dyDescent="0.2">
      <c r="A81" s="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s="4" customFormat="1" ht="10.199999999999999" x14ac:dyDescent="0.2">
      <c r="A82" s="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s="4" customFormat="1" ht="10.199999999999999" x14ac:dyDescent="0.2">
      <c r="A83" s="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s="4" customFormat="1" ht="10.199999999999999" x14ac:dyDescent="0.2">
      <c r="A84" s="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s="4" customFormat="1" ht="10.199999999999999" x14ac:dyDescent="0.2">
      <c r="A85" s="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s="4" customFormat="1" ht="10.199999999999999" x14ac:dyDescent="0.2">
      <c r="A86" s="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3"/>
      <c r="B87" s="16"/>
      <c r="C87" s="16"/>
      <c r="D87" s="16"/>
    </row>
    <row r="88" spans="1:25" x14ac:dyDescent="0.3">
      <c r="A88" s="3"/>
      <c r="B88" s="16"/>
      <c r="C88" s="16"/>
      <c r="D88" s="16"/>
    </row>
    <row r="89" spans="1:25" x14ac:dyDescent="0.3">
      <c r="A89" s="3"/>
      <c r="B89" s="16"/>
      <c r="C89" s="16"/>
      <c r="D89" s="16"/>
    </row>
    <row r="90" spans="1:25" x14ac:dyDescent="0.3">
      <c r="A90" s="3"/>
      <c r="B90" s="16"/>
      <c r="C90" s="16"/>
      <c r="D90" s="16"/>
    </row>
    <row r="91" spans="1:25" x14ac:dyDescent="0.3">
      <c r="A91" s="3"/>
      <c r="B91" s="16"/>
      <c r="C91" s="16"/>
      <c r="D91" s="16"/>
    </row>
    <row r="92" spans="1:25" x14ac:dyDescent="0.3">
      <c r="A92" s="3"/>
      <c r="B92" s="16"/>
      <c r="C92" s="16"/>
      <c r="D92" s="16"/>
    </row>
    <row r="93" spans="1:25" x14ac:dyDescent="0.3">
      <c r="A93" s="3"/>
      <c r="B93" s="16"/>
      <c r="C93" s="16"/>
      <c r="D93" s="16"/>
    </row>
    <row r="94" spans="1:25" x14ac:dyDescent="0.3">
      <c r="A94" s="3"/>
      <c r="B94" s="16"/>
      <c r="C94" s="16"/>
      <c r="D94" s="16"/>
    </row>
    <row r="95" spans="1:25" x14ac:dyDescent="0.3">
      <c r="A95" s="3"/>
      <c r="B95" s="16"/>
      <c r="C95" s="16"/>
      <c r="D95" s="16"/>
    </row>
    <row r="96" spans="1:25" x14ac:dyDescent="0.3">
      <c r="A96" s="3"/>
      <c r="B96" s="16"/>
      <c r="C96" s="16"/>
      <c r="D96" s="16"/>
    </row>
    <row r="97" spans="1:4" x14ac:dyDescent="0.3">
      <c r="A97" s="3"/>
      <c r="B97" s="16"/>
      <c r="C97" s="16"/>
      <c r="D97" s="16"/>
    </row>
    <row r="98" spans="1:4" x14ac:dyDescent="0.3">
      <c r="A98" s="3"/>
      <c r="B98" s="16"/>
      <c r="C98" s="16"/>
      <c r="D98" s="16"/>
    </row>
    <row r="99" spans="1:4" x14ac:dyDescent="0.3">
      <c r="A99" s="3"/>
      <c r="B99" s="16"/>
      <c r="C99" s="16"/>
      <c r="D99" s="16"/>
    </row>
    <row r="100" spans="1:4" x14ac:dyDescent="0.3">
      <c r="A100" s="3"/>
      <c r="B100" s="16"/>
      <c r="C100" s="16"/>
      <c r="D100" s="16"/>
    </row>
    <row r="101" spans="1:4" x14ac:dyDescent="0.3">
      <c r="A101" s="3"/>
      <c r="B101" s="16"/>
      <c r="C101" s="16"/>
      <c r="D101" s="16"/>
    </row>
    <row r="102" spans="1:4" x14ac:dyDescent="0.3">
      <c r="A102" s="3"/>
      <c r="B102" s="16"/>
      <c r="C102" s="16"/>
      <c r="D102" s="16"/>
    </row>
    <row r="103" spans="1:4" x14ac:dyDescent="0.3">
      <c r="A103" s="3"/>
      <c r="B103" s="16"/>
      <c r="C103" s="16"/>
      <c r="D103" s="16"/>
    </row>
    <row r="104" spans="1:4" x14ac:dyDescent="0.3">
      <c r="A104" s="3"/>
      <c r="B104" s="16"/>
      <c r="C104" s="16"/>
      <c r="D104" s="16"/>
    </row>
    <row r="105" spans="1:4" x14ac:dyDescent="0.3">
      <c r="A105" s="3"/>
      <c r="B105" s="16"/>
      <c r="C105" s="16"/>
      <c r="D105" s="16"/>
    </row>
    <row r="106" spans="1:4" x14ac:dyDescent="0.3">
      <c r="A106" s="3"/>
      <c r="B106" s="16"/>
      <c r="C106" s="16"/>
      <c r="D106" s="16"/>
    </row>
    <row r="107" spans="1:4" x14ac:dyDescent="0.3">
      <c r="A107" s="3"/>
      <c r="B107" s="16"/>
      <c r="C107" s="16"/>
      <c r="D107" s="16"/>
    </row>
    <row r="108" spans="1:4" x14ac:dyDescent="0.3">
      <c r="A108" s="3"/>
      <c r="B108" s="16"/>
      <c r="C108" s="16"/>
      <c r="D108" s="16"/>
    </row>
    <row r="109" spans="1:4" x14ac:dyDescent="0.3">
      <c r="A109" s="3"/>
      <c r="B109" s="16"/>
      <c r="C109" s="16"/>
      <c r="D109" s="16"/>
    </row>
    <row r="110" spans="1:4" x14ac:dyDescent="0.3">
      <c r="A110" s="3"/>
      <c r="B110" s="16"/>
      <c r="C110" s="16"/>
      <c r="D110" s="16"/>
    </row>
    <row r="111" spans="1:4" x14ac:dyDescent="0.3">
      <c r="A111" s="3"/>
      <c r="B111" s="16"/>
      <c r="C111" s="16"/>
      <c r="D111" s="16"/>
    </row>
    <row r="112" spans="1:4" x14ac:dyDescent="0.3">
      <c r="A112" s="3"/>
      <c r="B112" s="16"/>
      <c r="C112" s="16"/>
      <c r="D112" s="16"/>
    </row>
    <row r="113" spans="1:4" x14ac:dyDescent="0.3">
      <c r="A113" s="3"/>
      <c r="B113" s="16"/>
      <c r="C113" s="16"/>
      <c r="D113" s="16"/>
    </row>
    <row r="114" spans="1:4" x14ac:dyDescent="0.3">
      <c r="A114" s="3"/>
      <c r="B114" s="16"/>
      <c r="C114" s="16"/>
      <c r="D114" s="16"/>
    </row>
    <row r="115" spans="1:4" x14ac:dyDescent="0.3">
      <c r="A115" s="3"/>
      <c r="B115" s="16"/>
      <c r="C115" s="16"/>
      <c r="D115" s="16"/>
    </row>
    <row r="116" spans="1:4" x14ac:dyDescent="0.3">
      <c r="A116" s="3"/>
      <c r="B116" s="16"/>
      <c r="C116" s="16"/>
      <c r="D116" s="16"/>
    </row>
    <row r="117" spans="1:4" x14ac:dyDescent="0.3">
      <c r="A117" s="3"/>
      <c r="B117" s="16"/>
      <c r="C117" s="16"/>
      <c r="D117" s="16"/>
    </row>
    <row r="118" spans="1:4" x14ac:dyDescent="0.3">
      <c r="A118" s="3"/>
      <c r="B118" s="16"/>
      <c r="C118" s="16"/>
      <c r="D118" s="16"/>
    </row>
    <row r="119" spans="1:4" x14ac:dyDescent="0.3">
      <c r="A119" s="3"/>
      <c r="B119" s="16"/>
      <c r="C119" s="16"/>
      <c r="D119" s="16"/>
    </row>
    <row r="120" spans="1:4" x14ac:dyDescent="0.3">
      <c r="A120" s="3"/>
      <c r="B120" s="16"/>
      <c r="C120" s="16"/>
      <c r="D120" s="16"/>
    </row>
    <row r="121" spans="1:4" x14ac:dyDescent="0.3">
      <c r="A121" s="3"/>
      <c r="B121" s="16"/>
      <c r="C121" s="16"/>
      <c r="D121" s="16"/>
    </row>
    <row r="122" spans="1:4" x14ac:dyDescent="0.3">
      <c r="A122" s="3"/>
      <c r="B122" s="16"/>
      <c r="C122" s="16"/>
      <c r="D122" s="16"/>
    </row>
    <row r="123" spans="1:4" x14ac:dyDescent="0.3">
      <c r="A123" s="3"/>
      <c r="B123" s="16"/>
      <c r="C123" s="16"/>
      <c r="D123" s="16"/>
    </row>
    <row r="124" spans="1:4" x14ac:dyDescent="0.3">
      <c r="A124" s="3"/>
      <c r="B124" s="16"/>
      <c r="C124" s="16"/>
      <c r="D124" s="16"/>
    </row>
    <row r="125" spans="1:4" x14ac:dyDescent="0.3">
      <c r="A125" s="3"/>
      <c r="B125" s="16"/>
      <c r="C125" s="16"/>
      <c r="D125" s="16"/>
    </row>
    <row r="126" spans="1:4" x14ac:dyDescent="0.3">
      <c r="A126" s="3"/>
      <c r="B126" s="16"/>
      <c r="C126" s="16"/>
      <c r="D126" s="16"/>
    </row>
    <row r="127" spans="1:4" x14ac:dyDescent="0.3">
      <c r="A127" s="3"/>
      <c r="B127" s="16"/>
      <c r="C127" s="16"/>
      <c r="D127" s="16"/>
    </row>
    <row r="128" spans="1:4" x14ac:dyDescent="0.3">
      <c r="A128" s="3"/>
      <c r="B128" s="16"/>
      <c r="C128" s="16"/>
      <c r="D128" s="16"/>
    </row>
    <row r="129" spans="1:4" x14ac:dyDescent="0.3">
      <c r="A129" s="3"/>
      <c r="B129" s="16"/>
      <c r="C129" s="16"/>
      <c r="D129" s="16"/>
    </row>
    <row r="130" spans="1:4" x14ac:dyDescent="0.3">
      <c r="A130" s="3"/>
      <c r="B130" s="16"/>
      <c r="C130" s="16"/>
      <c r="D130" s="16"/>
    </row>
    <row r="131" spans="1:4" x14ac:dyDescent="0.3">
      <c r="A131" s="3"/>
      <c r="B131" s="16"/>
      <c r="C131" s="16"/>
      <c r="D131" s="16"/>
    </row>
    <row r="132" spans="1:4" x14ac:dyDescent="0.3">
      <c r="A132" s="3"/>
      <c r="B132" s="16"/>
      <c r="C132" s="16"/>
      <c r="D132" s="16"/>
    </row>
    <row r="133" spans="1:4" x14ac:dyDescent="0.3">
      <c r="A133" s="3"/>
      <c r="B133" s="16"/>
      <c r="C133" s="16"/>
      <c r="D133" s="16"/>
    </row>
    <row r="134" spans="1:4" x14ac:dyDescent="0.3">
      <c r="A134" s="3"/>
      <c r="B134" s="16"/>
      <c r="C134" s="16"/>
      <c r="D134" s="16"/>
    </row>
    <row r="135" spans="1:4" x14ac:dyDescent="0.3">
      <c r="A135" s="3"/>
      <c r="B135" s="16"/>
      <c r="C135" s="16"/>
      <c r="D135" s="16"/>
    </row>
    <row r="136" spans="1:4" x14ac:dyDescent="0.3">
      <c r="A136" s="3"/>
      <c r="B136" s="16"/>
      <c r="C136" s="16"/>
      <c r="D136" s="16"/>
    </row>
    <row r="137" spans="1:4" x14ac:dyDescent="0.3">
      <c r="A137" s="3"/>
      <c r="B137" s="16"/>
      <c r="C137" s="16"/>
      <c r="D137" s="16"/>
    </row>
    <row r="138" spans="1:4" x14ac:dyDescent="0.3">
      <c r="A138" s="3"/>
      <c r="B138" s="16"/>
      <c r="C138" s="16"/>
      <c r="D138" s="16"/>
    </row>
    <row r="139" spans="1:4" x14ac:dyDescent="0.3">
      <c r="A139" s="3"/>
      <c r="B139" s="16"/>
      <c r="C139" s="16"/>
      <c r="D139" s="16"/>
    </row>
    <row r="140" spans="1:4" x14ac:dyDescent="0.3">
      <c r="A140" s="3"/>
      <c r="B140" s="16"/>
      <c r="C140" s="16"/>
      <c r="D140" s="16"/>
    </row>
    <row r="141" spans="1:4" x14ac:dyDescent="0.3">
      <c r="A141" s="3"/>
      <c r="B141" s="16"/>
      <c r="C141" s="16"/>
      <c r="D141" s="16"/>
    </row>
    <row r="142" spans="1:4" x14ac:dyDescent="0.3">
      <c r="A142" s="3"/>
      <c r="B142" s="16"/>
      <c r="C142" s="16"/>
      <c r="D142" s="16"/>
    </row>
    <row r="143" spans="1:4" x14ac:dyDescent="0.3">
      <c r="A143" s="3"/>
      <c r="B143" s="16"/>
      <c r="C143" s="16"/>
      <c r="D143" s="16"/>
    </row>
    <row r="144" spans="1:4" x14ac:dyDescent="0.3">
      <c r="A144" s="3"/>
      <c r="B144" s="16"/>
      <c r="C144" s="16"/>
      <c r="D144" s="16"/>
    </row>
    <row r="145" spans="1:4" x14ac:dyDescent="0.3">
      <c r="A145" s="3"/>
      <c r="B145" s="16"/>
      <c r="C145" s="16"/>
      <c r="D145" s="16"/>
    </row>
    <row r="146" spans="1:4" x14ac:dyDescent="0.3">
      <c r="A146" s="3"/>
      <c r="B146" s="16"/>
      <c r="C146" s="16"/>
      <c r="D146" s="16"/>
    </row>
  </sheetData>
  <mergeCells count="1">
    <mergeCell ref="B45:D45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cp:lastPrinted>2020-02-25T14:59:42Z</cp:lastPrinted>
  <dcterms:created xsi:type="dcterms:W3CDTF">2020-02-25T13:22:19Z</dcterms:created>
  <dcterms:modified xsi:type="dcterms:W3CDTF">2021-02-24T10:13:38Z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Rensie.Hurn@Treasury.gov.za</vt:lpwstr>
  </property>
  <property fmtid="{D5CDD505-2E9C-101B-9397-08002B2CF9AE}" pid="5" name="MSIP_Label_93c4247e-447d-4732-af29-2e529a4288f1_SetDate">
    <vt:lpwstr>2020-02-25T14:36:13.4355232Z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Extended_MSFT_Method">
    <vt:lpwstr>Automatic</vt:lpwstr>
  </property>
  <property fmtid="{D5CDD505-2E9C-101B-9397-08002B2CF9AE}" pid="9" name="Sensitivity">
    <vt:lpwstr>Personal</vt:lpwstr>
  </property>
</Properties>
</file>